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895" windowHeight="9405"/>
  </bookViews>
  <sheets>
    <sheet name="пр-т Московский,154" sheetId="3" r:id="rId1"/>
  </sheets>
  <externalReferences>
    <externalReference r:id="rId2"/>
  </externalReferences>
  <definedNames>
    <definedName name="№_п_п">'[1]1 категория'!$A$4:$A$57</definedName>
  </definedNames>
  <calcPr calcId="124519"/>
</workbook>
</file>

<file path=xl/calcChain.xml><?xml version="1.0" encoding="utf-8"?>
<calcChain xmlns="http://schemas.openxmlformats.org/spreadsheetml/2006/main">
  <c r="B18" i="3"/>
  <c r="B22"/>
  <c r="D22" s="1"/>
  <c r="D44"/>
  <c r="D31"/>
  <c r="D42"/>
  <c r="B36"/>
  <c r="D43"/>
  <c r="D29"/>
  <c r="D38" l="1"/>
  <c r="D26"/>
  <c r="D27"/>
  <c r="D41" l="1"/>
  <c r="D39"/>
  <c r="D36"/>
  <c r="D34"/>
  <c r="D33"/>
  <c r="D32"/>
  <c r="B31"/>
  <c r="D25"/>
  <c r="D21"/>
  <c r="D18" s="1"/>
  <c r="D14" s="1"/>
  <c r="F6" s="1"/>
  <c r="D20"/>
  <c r="D19"/>
  <c r="B14"/>
  <c r="D15" l="1"/>
</calcChain>
</file>

<file path=xl/sharedStrings.xml><?xml version="1.0" encoding="utf-8"?>
<sst xmlns="http://schemas.openxmlformats.org/spreadsheetml/2006/main" count="42" uniqueCount="42">
  <si>
    <t>Действующий тариф на содержание и текущий ремонт</t>
  </si>
  <si>
    <t>Общая площаль дома (м2)</t>
  </si>
  <si>
    <t>в т.ч. площадь квартир (м2)</t>
  </si>
  <si>
    <t>площадь нежилых помещений (м2)</t>
  </si>
  <si>
    <t>Виды работ по содержанию и текущему ремонту</t>
  </si>
  <si>
    <t>Затраты в год (с НДС)</t>
  </si>
  <si>
    <t>Затраты на 1 м2</t>
  </si>
  <si>
    <t>Работы по содержанию общего имущества</t>
  </si>
  <si>
    <t>1. Работы для надлежащего содержания несущих конструкций дома</t>
  </si>
  <si>
    <t>Техническое обслуживание и непредвиденный ремонт</t>
  </si>
  <si>
    <t>2.Работы, необходимые для содержания оборудования и систем инженерно-технического обеспечения, входящих в состав общего имущества</t>
  </si>
  <si>
    <t>Профосмотр электрощитовых</t>
  </si>
  <si>
    <t>Гидропромывка, опрессовка  системы отопления</t>
  </si>
  <si>
    <t>Поверка общедомовых приборов учета ( с учетом затрат на монтаж/демонтаж  приборов учета</t>
  </si>
  <si>
    <t>Техническое обслуживание  приборов  учета</t>
  </si>
  <si>
    <t>Проведение испытаний электроустановок</t>
  </si>
  <si>
    <t>Обслуживание электросетевого оборудования</t>
  </si>
  <si>
    <t>Страхование лифтового оборудования</t>
  </si>
  <si>
    <t>Техническое освидетельствование лифтового оборудования</t>
  </si>
  <si>
    <t>Ремонт, техническое обслуживание, страхование котельных</t>
  </si>
  <si>
    <t>3. Работы по содержанию иного общего имущества в МКД</t>
  </si>
  <si>
    <t>Уборка прилегающей территории</t>
  </si>
  <si>
    <t>Уборка лестничных клеток</t>
  </si>
  <si>
    <t>Механизированная уборка придомовой территории от снега, уборка снега, наледи с крыш</t>
  </si>
  <si>
    <t>Эпидемиологические работы</t>
  </si>
  <si>
    <t>Прочие работы по содержанию общего имущества дома</t>
  </si>
  <si>
    <t>4.Услуги по организации управления МКД( в т.ч. подготовка планов работ, контроль за их выполнением, ведение тех. документации, ведение паспортного учета граждан, ведение договорной работы с РСО, подрядчиками,собственниками, проверка актов выполненных работ РСО, подрядчиков, подготовка и предоставление информации собственникам, раскрытие которой является обязательной в соответствии с законодательством РФ, прочие обязательные услуги.</t>
  </si>
  <si>
    <t>5. Выпуск  квитанций, сбор платежей с населения</t>
  </si>
  <si>
    <t>Небалансы энергоресурсов</t>
  </si>
  <si>
    <t xml:space="preserve"> Утвержденный собственниками помещений  тариф на содержание и текущий ремонт</t>
  </si>
  <si>
    <t>Обслуживание лифтового оборудования</t>
  </si>
  <si>
    <t>Фактический тариф</t>
  </si>
  <si>
    <t>д.154 по пр-ту Московскому</t>
  </si>
  <si>
    <t>Примечание</t>
  </si>
  <si>
    <t>Благоустройство</t>
  </si>
  <si>
    <t>Вывоз ТБО и КГМ и утилизация</t>
  </si>
  <si>
    <t>Сведения фактически выполненных работ по содержани и ремонту за 2014год</t>
  </si>
  <si>
    <t>Непредвиденный ремонт</t>
  </si>
  <si>
    <t>Регулировка систем теплоснабжения, развоздушивание системы отопления и ГВС</t>
  </si>
  <si>
    <t>Аварийно-ремонтное обслуживание подрядных организаций</t>
  </si>
  <si>
    <t xml:space="preserve">Техническое и аварийное обслуживание </t>
  </si>
  <si>
    <t>6. Затраты на ремонтные работы в соответствии с планом работ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</si>
</sst>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 val="singleAccounting"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CCCC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horizontal="left"/>
    </xf>
  </cellStyleXfs>
  <cellXfs count="133">
    <xf numFmtId="0" fontId="0" fillId="0" borderId="0" xfId="0"/>
    <xf numFmtId="43" fontId="4" fillId="0" borderId="0" xfId="1" applyFont="1" applyFill="1" applyBorder="1" applyAlignment="1" applyProtection="1">
      <alignment horizontal="left" wrapText="1"/>
      <protection locked="0"/>
    </xf>
    <xf numFmtId="43" fontId="4" fillId="0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  <protection locked="0"/>
    </xf>
    <xf numFmtId="43" fontId="3" fillId="0" borderId="0" xfId="1" applyFont="1" applyFill="1" applyBorder="1" applyAlignment="1" applyProtection="1">
      <alignment horizontal="right" wrapText="1"/>
      <protection locked="0"/>
    </xf>
    <xf numFmtId="2" fontId="4" fillId="0" borderId="0" xfId="1" applyNumberFormat="1" applyFont="1" applyFill="1" applyBorder="1" applyAlignment="1" applyProtection="1">
      <alignment horizontal="center" wrapText="1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43" fontId="6" fillId="0" borderId="0" xfId="1" applyFont="1" applyFill="1" applyBorder="1" applyAlignment="1" applyProtection="1">
      <alignment horizontal="right" wrapText="1"/>
      <protection locked="0"/>
    </xf>
    <xf numFmtId="0" fontId="4" fillId="0" borderId="0" xfId="0" applyFont="1" applyProtection="1">
      <protection locked="0"/>
    </xf>
    <xf numFmtId="2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0" xfId="1" applyFont="1" applyFill="1" applyBorder="1" applyProtection="1">
      <protection locked="0"/>
    </xf>
    <xf numFmtId="0" fontId="8" fillId="0" borderId="0" xfId="0" applyFont="1" applyProtection="1">
      <protection locked="0"/>
    </xf>
    <xf numFmtId="43" fontId="3" fillId="0" borderId="0" xfId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3" fontId="6" fillId="0" borderId="0" xfId="1" applyFont="1" applyFill="1" applyBorder="1" applyAlignment="1" applyProtection="1">
      <alignment horizontal="right" vertical="center" wrapText="1"/>
      <protection locked="0"/>
    </xf>
    <xf numFmtId="164" fontId="9" fillId="0" borderId="0" xfId="2" applyNumberFormat="1" applyFont="1" applyFill="1" applyBorder="1" applyAlignment="1" applyProtection="1">
      <alignment horizontal="right" vertical="center"/>
      <protection locked="0"/>
    </xf>
    <xf numFmtId="2" fontId="10" fillId="0" borderId="0" xfId="2" applyNumberFormat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Protection="1"/>
    <xf numFmtId="43" fontId="6" fillId="0" borderId="0" xfId="1" applyFont="1" applyFill="1" applyBorder="1" applyAlignment="1" applyProtection="1">
      <alignment horizontal="right"/>
      <protection locked="0"/>
    </xf>
    <xf numFmtId="2" fontId="6" fillId="0" borderId="0" xfId="1" applyNumberFormat="1" applyFont="1" applyFill="1" applyBorder="1" applyAlignment="1" applyProtection="1">
      <alignment horizontal="center"/>
    </xf>
    <xf numFmtId="43" fontId="11" fillId="0" borderId="0" xfId="1" applyFont="1" applyFill="1" applyBorder="1" applyAlignment="1" applyProtection="1">
      <alignment horizontal="center" vertical="center"/>
      <protection locked="0"/>
    </xf>
    <xf numFmtId="2" fontId="6" fillId="0" borderId="0" xfId="1" applyNumberFormat="1" applyFont="1" applyFill="1" applyBorder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left"/>
      <protection locked="0"/>
    </xf>
    <xf numFmtId="43" fontId="6" fillId="0" borderId="0" xfId="1" applyFont="1" applyFill="1" applyBorder="1" applyAlignment="1" applyProtection="1">
      <alignment vertical="center"/>
    </xf>
    <xf numFmtId="43" fontId="4" fillId="0" borderId="0" xfId="1" applyFont="1" applyFill="1" applyBorder="1" applyAlignment="1" applyProtection="1">
      <alignment vertical="center"/>
      <protection locked="0"/>
    </xf>
    <xf numFmtId="43" fontId="12" fillId="2" borderId="1" xfId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</xf>
    <xf numFmtId="43" fontId="13" fillId="3" borderId="5" xfId="1" applyFont="1" applyFill="1" applyBorder="1" applyAlignment="1" applyProtection="1">
      <alignment horizontal="left"/>
      <protection locked="0"/>
    </xf>
    <xf numFmtId="43" fontId="13" fillId="3" borderId="6" xfId="1" applyFont="1" applyFill="1" applyBorder="1" applyProtection="1">
      <protection locked="0"/>
    </xf>
    <xf numFmtId="43" fontId="12" fillId="3" borderId="7" xfId="1" applyFont="1" applyFill="1" applyBorder="1" applyAlignment="1" applyProtection="1">
      <alignment horizontal="left"/>
      <protection locked="0"/>
    </xf>
    <xf numFmtId="43" fontId="13" fillId="3" borderId="2" xfId="1" applyFont="1" applyFill="1" applyBorder="1" applyProtection="1">
      <protection locked="0"/>
    </xf>
    <xf numFmtId="43" fontId="13" fillId="3" borderId="8" xfId="1" applyFont="1" applyFill="1" applyBorder="1" applyAlignment="1" applyProtection="1">
      <alignment vertical="center"/>
    </xf>
    <xf numFmtId="43" fontId="13" fillId="3" borderId="9" xfId="1" applyFont="1" applyFill="1" applyBorder="1" applyAlignment="1" applyProtection="1">
      <alignment vertical="center"/>
    </xf>
    <xf numFmtId="43" fontId="12" fillId="3" borderId="7" xfId="1" applyFont="1" applyFill="1" applyBorder="1" applyAlignment="1" applyProtection="1">
      <alignment horizontal="left" wrapText="1"/>
      <protection locked="0"/>
    </xf>
    <xf numFmtId="43" fontId="13" fillId="4" borderId="7" xfId="1" applyFont="1" applyFill="1" applyBorder="1" applyAlignment="1" applyProtection="1">
      <alignment horizontal="left"/>
      <protection locked="0"/>
    </xf>
    <xf numFmtId="43" fontId="13" fillId="4" borderId="2" xfId="1" applyFont="1" applyFill="1" applyBorder="1" applyProtection="1">
      <protection locked="0"/>
    </xf>
    <xf numFmtId="43" fontId="13" fillId="4" borderId="8" xfId="1" applyFont="1" applyFill="1" applyBorder="1" applyAlignment="1" applyProtection="1">
      <alignment vertical="center"/>
    </xf>
    <xf numFmtId="43" fontId="13" fillId="4" borderId="9" xfId="1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right"/>
      <protection locked="0"/>
    </xf>
    <xf numFmtId="43" fontId="13" fillId="0" borderId="11" xfId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right"/>
      <protection locked="0"/>
    </xf>
    <xf numFmtId="43" fontId="13" fillId="0" borderId="15" xfId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right" wrapText="1"/>
      <protection locked="0"/>
    </xf>
    <xf numFmtId="43" fontId="14" fillId="0" borderId="18" xfId="1" applyFont="1" applyFill="1" applyBorder="1" applyAlignment="1" applyProtection="1">
      <alignment horizontal="right" vertical="center" wrapText="1"/>
      <protection locked="0"/>
    </xf>
    <xf numFmtId="43" fontId="14" fillId="0" borderId="14" xfId="1" applyFont="1" applyFill="1" applyBorder="1" applyAlignment="1" applyProtection="1">
      <alignment horizontal="right" vertical="center" wrapText="1"/>
      <protection locked="0"/>
    </xf>
    <xf numFmtId="0" fontId="12" fillId="5" borderId="14" xfId="0" applyFont="1" applyFill="1" applyBorder="1" applyAlignment="1" applyProtection="1">
      <alignment horizontal="left" wrapText="1"/>
      <protection locked="0"/>
    </xf>
    <xf numFmtId="43" fontId="12" fillId="5" borderId="15" xfId="1" applyFont="1" applyFill="1" applyBorder="1" applyAlignment="1" applyProtection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43" fontId="13" fillId="0" borderId="19" xfId="1" applyFont="1" applyFill="1" applyBorder="1" applyAlignment="1" applyProtection="1">
      <alignment vertical="center"/>
    </xf>
    <xf numFmtId="43" fontId="13" fillId="0" borderId="20" xfId="1" applyFont="1" applyFill="1" applyBorder="1" applyAlignment="1" applyProtection="1">
      <alignment vertical="center"/>
    </xf>
    <xf numFmtId="43" fontId="12" fillId="2" borderId="11" xfId="1" applyFont="1" applyFill="1" applyBorder="1" applyAlignment="1" applyProtection="1">
      <alignment vertical="center"/>
      <protection locked="0"/>
    </xf>
    <xf numFmtId="43" fontId="12" fillId="2" borderId="11" xfId="0" applyNumberFormat="1" applyFont="1" applyFill="1" applyBorder="1" applyProtection="1">
      <protection locked="0"/>
    </xf>
    <xf numFmtId="43" fontId="13" fillId="0" borderId="16" xfId="1" applyFont="1" applyFill="1" applyBorder="1" applyAlignment="1" applyProtection="1">
      <alignment vertical="center"/>
    </xf>
    <xf numFmtId="43" fontId="13" fillId="0" borderId="17" xfId="1" applyFont="1" applyFill="1" applyBorder="1" applyAlignment="1" applyProtection="1">
      <alignment vertical="center"/>
    </xf>
    <xf numFmtId="43" fontId="13" fillId="0" borderId="16" xfId="1" applyFont="1" applyFill="1" applyBorder="1" applyAlignment="1" applyProtection="1">
      <alignment horizontal="right" vertical="center"/>
    </xf>
    <xf numFmtId="43" fontId="13" fillId="0" borderId="17" xfId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  <protection locked="0"/>
    </xf>
    <xf numFmtId="43" fontId="13" fillId="3" borderId="3" xfId="1" applyFont="1" applyFill="1" applyBorder="1" applyAlignment="1" applyProtection="1">
      <alignment vertical="center"/>
    </xf>
    <xf numFmtId="43" fontId="13" fillId="3" borderId="4" xfId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center"/>
    </xf>
    <xf numFmtId="43" fontId="13" fillId="0" borderId="16" xfId="1" applyFont="1" applyFill="1" applyBorder="1" applyAlignment="1" applyProtection="1">
      <alignment horizontal="center"/>
      <protection locked="0"/>
    </xf>
    <xf numFmtId="43" fontId="13" fillId="0" borderId="22" xfId="1" applyFont="1" applyFill="1" applyBorder="1" applyAlignment="1" applyProtection="1">
      <alignment horizontal="center"/>
      <protection locked="0"/>
    </xf>
    <xf numFmtId="43" fontId="12" fillId="3" borderId="28" xfId="1" applyFont="1" applyFill="1" applyBorder="1" applyAlignment="1" applyProtection="1">
      <alignment horizontal="left" wrapText="1"/>
      <protection locked="0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4" xfId="0" applyFont="1" applyFill="1" applyBorder="1" applyAlignment="1" applyProtection="1">
      <alignment horizontal="right" wrapText="1"/>
      <protection locked="0"/>
    </xf>
    <xf numFmtId="43" fontId="14" fillId="4" borderId="14" xfId="1" applyFont="1" applyFill="1" applyBorder="1" applyAlignment="1" applyProtection="1">
      <alignment horizontal="right" vertical="center" wrapText="1"/>
      <protection locked="0"/>
    </xf>
    <xf numFmtId="43" fontId="13" fillId="4" borderId="14" xfId="1" applyFont="1" applyFill="1" applyBorder="1" applyAlignment="1" applyProtection="1">
      <alignment horizontal="right"/>
      <protection locked="0"/>
    </xf>
    <xf numFmtId="43" fontId="13" fillId="4" borderId="14" xfId="1" applyFont="1" applyFill="1" applyBorder="1" applyAlignment="1" applyProtection="1">
      <alignment horizontal="right" wrapText="1"/>
      <protection locked="0"/>
    </xf>
    <xf numFmtId="43" fontId="13" fillId="4" borderId="33" xfId="1" applyFont="1" applyFill="1" applyBorder="1" applyAlignment="1" applyProtection="1">
      <alignment horizontal="right" wrapText="1"/>
      <protection locked="0"/>
    </xf>
    <xf numFmtId="43" fontId="13" fillId="4" borderId="29" xfId="1" applyFont="1" applyFill="1" applyBorder="1" applyProtection="1">
      <protection locked="0"/>
    </xf>
    <xf numFmtId="43" fontId="13" fillId="4" borderId="30" xfId="1" applyFont="1" applyFill="1" applyBorder="1" applyProtection="1">
      <protection locked="0"/>
    </xf>
    <xf numFmtId="43" fontId="13" fillId="4" borderId="21" xfId="1" applyFont="1" applyFill="1" applyBorder="1" applyAlignment="1" applyProtection="1">
      <alignment vertical="center"/>
    </xf>
    <xf numFmtId="43" fontId="13" fillId="4" borderId="34" xfId="1" applyFont="1" applyFill="1" applyBorder="1" applyAlignment="1" applyProtection="1">
      <alignment vertical="center"/>
    </xf>
    <xf numFmtId="43" fontId="13" fillId="4" borderId="18" xfId="1" applyFont="1" applyFill="1" applyBorder="1" applyAlignment="1" applyProtection="1">
      <alignment vertical="center"/>
    </xf>
    <xf numFmtId="43" fontId="13" fillId="4" borderId="35" xfId="1" applyFont="1" applyFill="1" applyBorder="1" applyAlignment="1" applyProtection="1">
      <alignment vertical="center"/>
    </xf>
    <xf numFmtId="43" fontId="12" fillId="3" borderId="26" xfId="1" applyFont="1" applyFill="1" applyBorder="1" applyAlignment="1" applyProtection="1">
      <alignment horizontal="right" wrapText="1"/>
      <protection locked="0"/>
    </xf>
    <xf numFmtId="43" fontId="13" fillId="7" borderId="33" xfId="1" applyFont="1" applyFill="1" applyBorder="1" applyAlignment="1" applyProtection="1">
      <alignment horizontal="right" wrapText="1"/>
      <protection locked="0"/>
    </xf>
    <xf numFmtId="43" fontId="13" fillId="7" borderId="31" xfId="1" applyFont="1" applyFill="1" applyBorder="1" applyProtection="1">
      <protection locked="0"/>
    </xf>
    <xf numFmtId="43" fontId="13" fillId="0" borderId="16" xfId="1" applyFont="1" applyFill="1" applyBorder="1" applyAlignment="1" applyProtection="1">
      <alignment vertical="center"/>
    </xf>
    <xf numFmtId="43" fontId="13" fillId="0" borderId="17" xfId="1" applyFont="1" applyFill="1" applyBorder="1" applyAlignment="1" applyProtection="1">
      <alignment vertical="center"/>
    </xf>
    <xf numFmtId="43" fontId="12" fillId="2" borderId="3" xfId="1" applyFont="1" applyFill="1" applyBorder="1" applyAlignment="1" applyProtection="1">
      <alignment horizontal="center" vertical="center" wrapText="1"/>
      <protection locked="0"/>
    </xf>
    <xf numFmtId="43" fontId="12" fillId="2" borderId="25" xfId="1" applyFont="1" applyFill="1" applyBorder="1" applyAlignment="1" applyProtection="1">
      <alignment horizontal="center" vertical="center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43" fontId="13" fillId="3" borderId="25" xfId="1" applyFont="1" applyFill="1" applyBorder="1" applyAlignment="1" applyProtection="1">
      <alignment horizontal="center"/>
      <protection locked="0"/>
    </xf>
    <xf numFmtId="43" fontId="6" fillId="0" borderId="0" xfId="1" applyFont="1" applyFill="1" applyBorder="1" applyAlignment="1" applyProtection="1">
      <alignment horizontal="right" wrapText="1"/>
    </xf>
    <xf numFmtId="43" fontId="12" fillId="2" borderId="3" xfId="1" applyFont="1" applyFill="1" applyBorder="1" applyAlignment="1" applyProtection="1">
      <alignment horizontal="center" vertical="center" wrapText="1"/>
    </xf>
    <xf numFmtId="43" fontId="12" fillId="2" borderId="4" xfId="1" applyFont="1" applyFill="1" applyBorder="1" applyAlignment="1" applyProtection="1">
      <alignment horizontal="center" vertical="center" wrapText="1"/>
    </xf>
    <xf numFmtId="43" fontId="13" fillId="3" borderId="3" xfId="1" applyFont="1" applyFill="1" applyBorder="1" applyAlignment="1" applyProtection="1">
      <alignment vertical="center"/>
    </xf>
    <xf numFmtId="43" fontId="13" fillId="3" borderId="4" xfId="1" applyFont="1" applyFill="1" applyBorder="1" applyAlignment="1" applyProtection="1">
      <alignment vertical="center"/>
    </xf>
    <xf numFmtId="43" fontId="13" fillId="0" borderId="12" xfId="1" applyFont="1" applyFill="1" applyBorder="1" applyAlignment="1" applyProtection="1">
      <alignment vertical="center"/>
    </xf>
    <xf numFmtId="43" fontId="13" fillId="0" borderId="13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43" fontId="13" fillId="5" borderId="16" xfId="1" applyFont="1" applyFill="1" applyBorder="1" applyAlignment="1" applyProtection="1">
      <alignment horizontal="center" vertical="center"/>
    </xf>
    <xf numFmtId="43" fontId="13" fillId="5" borderId="17" xfId="1" applyFont="1" applyFill="1" applyBorder="1" applyAlignment="1" applyProtection="1">
      <alignment horizontal="center" vertical="center"/>
    </xf>
    <xf numFmtId="43" fontId="13" fillId="5" borderId="16" xfId="1" applyFont="1" applyFill="1" applyBorder="1" applyAlignment="1" applyProtection="1">
      <alignment vertical="center"/>
    </xf>
    <xf numFmtId="43" fontId="13" fillId="5" borderId="17" xfId="1" applyFont="1" applyFill="1" applyBorder="1" applyAlignment="1" applyProtection="1">
      <alignment vertical="center"/>
    </xf>
    <xf numFmtId="43" fontId="16" fillId="2" borderId="21" xfId="1" applyFont="1" applyFill="1" applyBorder="1" applyAlignment="1" applyProtection="1">
      <alignment horizontal="left" vertical="center" wrapText="1"/>
      <protection locked="0"/>
    </xf>
    <xf numFmtId="43" fontId="16" fillId="2" borderId="11" xfId="1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center"/>
      <protection locked="0"/>
    </xf>
    <xf numFmtId="0" fontId="15" fillId="2" borderId="13" xfId="0" applyFont="1" applyFill="1" applyBorder="1" applyAlignment="1" applyProtection="1">
      <alignment horizontal="center"/>
      <protection locked="0"/>
    </xf>
    <xf numFmtId="43" fontId="13" fillId="0" borderId="16" xfId="1" applyFont="1" applyFill="1" applyBorder="1" applyAlignment="1" applyProtection="1">
      <alignment horizontal="center"/>
      <protection locked="0"/>
    </xf>
    <xf numFmtId="43" fontId="13" fillId="0" borderId="22" xfId="1" applyFont="1" applyFill="1" applyBorder="1" applyAlignment="1" applyProtection="1">
      <alignment horizontal="center"/>
      <protection locked="0"/>
    </xf>
    <xf numFmtId="43" fontId="15" fillId="0" borderId="16" xfId="1" applyFont="1" applyFill="1" applyBorder="1" applyAlignment="1" applyProtection="1">
      <alignment horizontal="center" wrapText="1"/>
      <protection locked="0"/>
    </xf>
    <xf numFmtId="43" fontId="15" fillId="0" borderId="22" xfId="1" applyFont="1" applyFill="1" applyBorder="1" applyAlignment="1" applyProtection="1">
      <alignment horizontal="center" wrapText="1"/>
      <protection locked="0"/>
    </xf>
    <xf numFmtId="43" fontId="12" fillId="5" borderId="16" xfId="1" applyFont="1" applyFill="1" applyBorder="1" applyAlignment="1" applyProtection="1">
      <alignment horizontal="center" vertical="center"/>
      <protection locked="0"/>
    </xf>
    <xf numFmtId="43" fontId="12" fillId="5" borderId="22" xfId="1" applyFont="1" applyFill="1" applyBorder="1" applyAlignment="1" applyProtection="1">
      <alignment horizontal="center" vertical="center"/>
      <protection locked="0"/>
    </xf>
    <xf numFmtId="43" fontId="12" fillId="5" borderId="16" xfId="1" applyFont="1" applyFill="1" applyBorder="1" applyAlignment="1" applyProtection="1">
      <alignment horizontal="center"/>
      <protection locked="0"/>
    </xf>
    <xf numFmtId="43" fontId="12" fillId="5" borderId="22" xfId="1" applyFont="1" applyFill="1" applyBorder="1" applyAlignment="1" applyProtection="1">
      <alignment horizontal="center"/>
      <protection locked="0"/>
    </xf>
    <xf numFmtId="43" fontId="13" fillId="0" borderId="24" xfId="1" applyFont="1" applyFill="1" applyBorder="1" applyAlignment="1" applyProtection="1">
      <alignment horizontal="center"/>
      <protection locked="0"/>
    </xf>
    <xf numFmtId="43" fontId="13" fillId="0" borderId="23" xfId="1" applyFont="1" applyFill="1" applyBorder="1" applyAlignment="1" applyProtection="1">
      <alignment horizontal="center"/>
      <protection locked="0"/>
    </xf>
    <xf numFmtId="43" fontId="13" fillId="4" borderId="25" xfId="1" applyFont="1" applyFill="1" applyBorder="1" applyAlignment="1" applyProtection="1">
      <alignment horizontal="center"/>
      <protection locked="0"/>
    </xf>
    <xf numFmtId="43" fontId="13" fillId="4" borderId="3" xfId="1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3" fontId="13" fillId="0" borderId="12" xfId="1" applyFont="1" applyFill="1" applyBorder="1" applyAlignment="1" applyProtection="1">
      <alignment horizontal="center"/>
      <protection locked="0"/>
    </xf>
    <xf numFmtId="43" fontId="13" fillId="0" borderId="27" xfId="1" applyFont="1" applyFill="1" applyBorder="1" applyAlignment="1" applyProtection="1">
      <alignment horizontal="center"/>
      <protection locked="0"/>
    </xf>
    <xf numFmtId="43" fontId="13" fillId="4" borderId="18" xfId="1" applyFont="1" applyFill="1" applyBorder="1" applyAlignment="1" applyProtection="1">
      <alignment horizontal="center"/>
      <protection locked="0"/>
    </xf>
    <xf numFmtId="43" fontId="13" fillId="4" borderId="16" xfId="1" applyFont="1" applyFill="1" applyBorder="1" applyAlignment="1" applyProtection="1">
      <alignment horizontal="center"/>
      <protection locked="0"/>
    </xf>
    <xf numFmtId="43" fontId="13" fillId="0" borderId="16" xfId="1" applyFont="1" applyFill="1" applyBorder="1" applyAlignment="1" applyProtection="1">
      <alignment horizontal="right" vertical="center"/>
    </xf>
    <xf numFmtId="43" fontId="13" fillId="0" borderId="17" xfId="1" applyFont="1" applyFill="1" applyBorder="1" applyAlignment="1" applyProtection="1">
      <alignment horizontal="right" vertical="center"/>
    </xf>
    <xf numFmtId="43" fontId="13" fillId="7" borderId="36" xfId="1" applyFont="1" applyFill="1" applyBorder="1" applyAlignment="1" applyProtection="1">
      <alignment horizontal="center"/>
      <protection locked="0"/>
    </xf>
    <xf numFmtId="43" fontId="13" fillId="7" borderId="37" xfId="1" applyFont="1" applyFill="1" applyBorder="1" applyAlignment="1" applyProtection="1">
      <alignment horizontal="center"/>
      <protection locked="0"/>
    </xf>
    <xf numFmtId="43" fontId="13" fillId="3" borderId="7" xfId="1" applyFont="1" applyFill="1" applyBorder="1" applyAlignment="1" applyProtection="1">
      <alignment horizontal="center"/>
      <protection locked="0"/>
    </xf>
    <xf numFmtId="43" fontId="13" fillId="3" borderId="32" xfId="1" applyFont="1" applyFill="1" applyBorder="1" applyAlignment="1" applyProtection="1">
      <alignment horizontal="center"/>
      <protection locked="0"/>
    </xf>
    <xf numFmtId="43" fontId="13" fillId="4" borderId="21" xfId="1" applyFont="1" applyFill="1" applyBorder="1" applyAlignment="1" applyProtection="1">
      <alignment horizontal="center"/>
      <protection locked="0"/>
    </xf>
    <xf numFmtId="43" fontId="13" fillId="4" borderId="12" xfId="1" applyFont="1" applyFill="1" applyBorder="1" applyAlignment="1" applyProtection="1">
      <alignment horizontal="center"/>
      <protection locked="0"/>
    </xf>
    <xf numFmtId="43" fontId="13" fillId="7" borderId="16" xfId="1" applyFont="1" applyFill="1" applyBorder="1" applyAlignment="1" applyProtection="1">
      <alignment vertical="center"/>
    </xf>
    <xf numFmtId="43" fontId="13" fillId="7" borderId="17" xfId="1" applyFont="1" applyFill="1" applyBorder="1" applyAlignment="1" applyProtection="1">
      <alignment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&#1088;&#1072;&#1089;&#1095;&#1077;&#1090;&#1099;%20&#1090;&#1072;&#1088;&#1080;&#1092;&#1086;&#1074;%202014/&#1059;&#1050;%20&#1087;&#1083;&#1072;&#1085;2014/&#1056;&#1072;&#1089;&#1095;&#1077;&#1090;&#1085;&#1099;&#1077;%20&#1090;&#1072;&#1073;&#1083;&#1080;&#1094;&#1099;%202013%20&#1087;&#1086;%20&#1087;&#1088;&#1086;&#1090;&#1086;&#1082;&#1086;&#1083;&#1072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категория"/>
      <sheetName val="Печать 1 кат."/>
      <sheetName val="2 категория"/>
      <sheetName val="Печать 2 кат."/>
      <sheetName val="3 категория"/>
      <sheetName val="Печать 3 кат."/>
      <sheetName val="4 категория"/>
      <sheetName val="Печать 4 кат."/>
      <sheetName val="5 категория"/>
      <sheetName val="Печать 5 кат."/>
      <sheetName val="Сводная расчетная таблица"/>
      <sheetName val="Лист1"/>
    </sheetNames>
    <sheetDataSet>
      <sheetData sheetId="0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</sheetData>
      <sheetData sheetId="1"/>
      <sheetData sheetId="2">
        <row r="4">
          <cell r="A4">
            <v>1</v>
          </cell>
        </row>
      </sheetData>
      <sheetData sheetId="3"/>
      <sheetData sheetId="4">
        <row r="4">
          <cell r="A4">
            <v>1</v>
          </cell>
        </row>
      </sheetData>
      <sheetData sheetId="5"/>
      <sheetData sheetId="6">
        <row r="4">
          <cell r="A4">
            <v>1</v>
          </cell>
        </row>
      </sheetData>
      <sheetData sheetId="7"/>
      <sheetData sheetId="8">
        <row r="4">
          <cell r="A4">
            <v>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selection activeCell="A29" sqref="A29:A30"/>
    </sheetView>
  </sheetViews>
  <sheetFormatPr defaultRowHeight="15"/>
  <cols>
    <col min="1" max="1" width="57" customWidth="1"/>
    <col min="2" max="2" width="18.28515625" customWidth="1"/>
    <col min="3" max="3" width="17.5703125" customWidth="1"/>
    <col min="4" max="4" width="20.42578125" bestFit="1" customWidth="1"/>
    <col min="5" max="5" width="9.28515625" customWidth="1"/>
    <col min="6" max="6" width="8.7109375" customWidth="1"/>
  </cols>
  <sheetData>
    <row r="1" spans="1:6" ht="20.25" customHeight="1">
      <c r="A1" s="93" t="s">
        <v>36</v>
      </c>
      <c r="B1" s="93"/>
      <c r="C1" s="93"/>
      <c r="D1" s="93"/>
      <c r="E1" s="93"/>
      <c r="F1" s="93"/>
    </row>
    <row r="2" spans="1:6" ht="21.75" customHeight="1">
      <c r="A2" s="94" t="s">
        <v>32</v>
      </c>
      <c r="B2" s="94"/>
      <c r="C2" s="94"/>
      <c r="D2" s="94"/>
      <c r="E2" s="94"/>
      <c r="F2" s="94"/>
    </row>
    <row r="3" spans="1:6" ht="6.75" customHeight="1">
      <c r="A3" s="58"/>
      <c r="B3" s="58"/>
      <c r="C3" s="58"/>
      <c r="D3" s="58"/>
      <c r="E3" s="58"/>
      <c r="F3" s="58"/>
    </row>
    <row r="4" spans="1:6" ht="30.75" customHeight="1">
      <c r="A4" s="1"/>
      <c r="B4" s="1"/>
      <c r="C4" s="117" t="s">
        <v>0</v>
      </c>
      <c r="D4" s="118"/>
      <c r="E4" s="118"/>
      <c r="F4" s="4">
        <v>20.9</v>
      </c>
    </row>
    <row r="5" spans="1:6" ht="15.75">
      <c r="A5" s="1"/>
      <c r="B5" s="1"/>
      <c r="F5" s="5"/>
    </row>
    <row r="6" spans="1:6" ht="20.25">
      <c r="A6" s="6" t="s">
        <v>1</v>
      </c>
      <c r="B6" s="61">
        <v>10288.6</v>
      </c>
      <c r="C6" s="95" t="s">
        <v>31</v>
      </c>
      <c r="D6" s="95"/>
      <c r="E6" s="95"/>
      <c r="F6" s="8">
        <f>D14</f>
        <v>19.973176310702868</v>
      </c>
    </row>
    <row r="7" spans="1:6" ht="15.75">
      <c r="A7" s="9"/>
      <c r="B7" s="7"/>
      <c r="C7" s="2"/>
      <c r="D7" s="10"/>
      <c r="E7" s="3"/>
      <c r="F7" s="5"/>
    </row>
    <row r="8" spans="1:6" ht="15.75">
      <c r="A8" s="9" t="s">
        <v>2</v>
      </c>
      <c r="B8" s="11">
        <v>9680.7000000000007</v>
      </c>
      <c r="C8" s="12"/>
      <c r="D8" s="13"/>
      <c r="E8" s="14"/>
      <c r="F8" s="15"/>
    </row>
    <row r="9" spans="1:6" ht="15.75">
      <c r="A9" s="16"/>
      <c r="B9" s="11"/>
      <c r="C9" s="96"/>
      <c r="D9" s="96"/>
      <c r="E9" s="96"/>
      <c r="F9" s="5"/>
    </row>
    <row r="10" spans="1:6" ht="15.75">
      <c r="A10" s="17" t="s">
        <v>3</v>
      </c>
      <c r="B10" s="18">
        <v>607.9</v>
      </c>
      <c r="C10" s="19"/>
      <c r="D10" s="10"/>
      <c r="E10" s="20"/>
      <c r="F10" s="21"/>
    </row>
    <row r="11" spans="1:6" ht="6.75" customHeight="1">
      <c r="A11" s="22"/>
      <c r="B11" s="22"/>
      <c r="C11" s="86"/>
      <c r="D11" s="86"/>
      <c r="E11" s="86"/>
      <c r="F11" s="23"/>
    </row>
    <row r="12" spans="1:6" ht="6.75" customHeight="1" thickBot="1">
      <c r="A12" s="24"/>
      <c r="B12" s="24"/>
      <c r="C12" s="2"/>
      <c r="D12" s="25"/>
      <c r="E12" s="25"/>
      <c r="F12" s="26"/>
    </row>
    <row r="13" spans="1:6" ht="15.75" thickBot="1">
      <c r="A13" s="27" t="s">
        <v>4</v>
      </c>
      <c r="B13" s="82" t="s">
        <v>5</v>
      </c>
      <c r="C13" s="83"/>
      <c r="D13" s="28" t="s">
        <v>6</v>
      </c>
      <c r="E13" s="87" t="s">
        <v>33</v>
      </c>
      <c r="F13" s="88"/>
    </row>
    <row r="14" spans="1:6" ht="15.75" thickBot="1">
      <c r="A14" s="29"/>
      <c r="B14" s="84">
        <f>B18+B31+B41+B42+B43+B44</f>
        <v>2441137.92</v>
      </c>
      <c r="C14" s="85"/>
      <c r="D14" s="30">
        <f>D16+D18+D31+D41+D42+D43+D44</f>
        <v>19.973176310702868</v>
      </c>
      <c r="E14" s="89"/>
      <c r="F14" s="90"/>
    </row>
    <row r="15" spans="1:6" ht="15.75" thickBot="1">
      <c r="A15" s="31" t="s">
        <v>7</v>
      </c>
      <c r="B15" s="84"/>
      <c r="C15" s="85"/>
      <c r="D15" s="32">
        <f>D18+D31+D16</f>
        <v>11.025800250467915</v>
      </c>
      <c r="E15" s="33"/>
      <c r="F15" s="34"/>
    </row>
    <row r="16" spans="1:6" ht="35.25" customHeight="1" thickBot="1">
      <c r="A16" s="35" t="s">
        <v>8</v>
      </c>
      <c r="B16" s="84">
        <v>0</v>
      </c>
      <c r="C16" s="85"/>
      <c r="D16" s="32">
        <v>0</v>
      </c>
      <c r="E16" s="33"/>
      <c r="F16" s="34"/>
    </row>
    <row r="17" spans="1:6" ht="15.75" thickBot="1">
      <c r="A17" s="36" t="s">
        <v>9</v>
      </c>
      <c r="B17" s="116"/>
      <c r="C17" s="115"/>
      <c r="D17" s="37">
        <v>0</v>
      </c>
      <c r="E17" s="38"/>
      <c r="F17" s="39"/>
    </row>
    <row r="18" spans="1:6" ht="41.25" thickBot="1">
      <c r="A18" s="64" t="s">
        <v>10</v>
      </c>
      <c r="B18" s="127">
        <f>SUM(B19:C30)</f>
        <v>634835.84000000008</v>
      </c>
      <c r="C18" s="128"/>
      <c r="D18" s="32">
        <f>SUM(D19:D30)</f>
        <v>5.1539289931185799</v>
      </c>
      <c r="E18" s="33"/>
      <c r="F18" s="34"/>
    </row>
    <row r="19" spans="1:6">
      <c r="A19" s="65" t="s">
        <v>11</v>
      </c>
      <c r="B19" s="129">
        <v>25524</v>
      </c>
      <c r="C19" s="130"/>
      <c r="D19" s="71">
        <f>B19/12/B6</f>
        <v>0.20673366638804114</v>
      </c>
      <c r="E19" s="73"/>
      <c r="F19" s="74"/>
    </row>
    <row r="20" spans="1:6">
      <c r="A20" s="66" t="s">
        <v>12</v>
      </c>
      <c r="B20" s="121">
        <v>7777.78</v>
      </c>
      <c r="C20" s="122"/>
      <c r="D20" s="72">
        <f>B20/12/B6</f>
        <v>6.2996747208884915E-2</v>
      </c>
      <c r="E20" s="75"/>
      <c r="F20" s="76"/>
    </row>
    <row r="21" spans="1:6" ht="25.5">
      <c r="A21" s="67" t="s">
        <v>13</v>
      </c>
      <c r="B21" s="121">
        <v>1825.04</v>
      </c>
      <c r="C21" s="122"/>
      <c r="D21" s="72">
        <f>B21/12/B6</f>
        <v>1.4782056515625709E-2</v>
      </c>
      <c r="E21" s="75"/>
      <c r="F21" s="76"/>
    </row>
    <row r="22" spans="1:6">
      <c r="A22" s="68" t="s">
        <v>14</v>
      </c>
      <c r="B22" s="121">
        <f>18000+1547.7</f>
        <v>19547.7</v>
      </c>
      <c r="C22" s="122"/>
      <c r="D22" s="72">
        <f>B22/12/B6</f>
        <v>0.15832814960247266</v>
      </c>
      <c r="E22" s="75"/>
      <c r="F22" s="76"/>
    </row>
    <row r="23" spans="1:6">
      <c r="A23" s="68" t="s">
        <v>15</v>
      </c>
      <c r="B23" s="121">
        <v>0</v>
      </c>
      <c r="C23" s="122"/>
      <c r="D23" s="72">
        <v>0</v>
      </c>
      <c r="E23" s="75"/>
      <c r="F23" s="76"/>
    </row>
    <row r="24" spans="1:6">
      <c r="A24" s="68" t="s">
        <v>16</v>
      </c>
      <c r="B24" s="121">
        <v>0</v>
      </c>
      <c r="C24" s="122"/>
      <c r="D24" s="72">
        <v>0</v>
      </c>
      <c r="E24" s="75"/>
      <c r="F24" s="76"/>
    </row>
    <row r="25" spans="1:6" ht="26.25">
      <c r="A25" s="69" t="s">
        <v>38</v>
      </c>
      <c r="B25" s="121">
        <v>69836</v>
      </c>
      <c r="C25" s="122"/>
      <c r="D25" s="72">
        <f>B25/12/B6</f>
        <v>0.56564223185532203</v>
      </c>
      <c r="E25" s="75"/>
      <c r="F25" s="76"/>
    </row>
    <row r="26" spans="1:6">
      <c r="A26" s="68" t="s">
        <v>17</v>
      </c>
      <c r="B26" s="121">
        <v>3150</v>
      </c>
      <c r="C26" s="122"/>
      <c r="D26" s="72">
        <f>B26/12/B8</f>
        <v>2.7115807741175741E-2</v>
      </c>
      <c r="E26" s="75"/>
      <c r="F26" s="76"/>
    </row>
    <row r="27" spans="1:6">
      <c r="A27" s="69" t="s">
        <v>18</v>
      </c>
      <c r="B27" s="121">
        <v>20494</v>
      </c>
      <c r="C27" s="122"/>
      <c r="D27" s="72">
        <f>B27/12/B8</f>
        <v>0.17641630598338273</v>
      </c>
      <c r="E27" s="75"/>
      <c r="F27" s="76"/>
    </row>
    <row r="28" spans="1:6">
      <c r="A28" s="69" t="s">
        <v>19</v>
      </c>
      <c r="B28" s="121">
        <v>0</v>
      </c>
      <c r="C28" s="122"/>
      <c r="D28" s="72">
        <v>0</v>
      </c>
      <c r="E28" s="75"/>
      <c r="F28" s="76"/>
    </row>
    <row r="29" spans="1:6">
      <c r="A29" s="69" t="s">
        <v>40</v>
      </c>
      <c r="B29" s="121">
        <v>486681.32</v>
      </c>
      <c r="C29" s="122"/>
      <c r="D29" s="72">
        <f>B29/B6/12</f>
        <v>3.9419140278236751</v>
      </c>
      <c r="E29" s="75"/>
      <c r="F29" s="76"/>
    </row>
    <row r="30" spans="1:6" ht="15.75" thickBot="1">
      <c r="A30" s="70" t="s">
        <v>37</v>
      </c>
      <c r="B30" s="121">
        <v>0</v>
      </c>
      <c r="C30" s="122"/>
      <c r="D30" s="72">
        <v>0</v>
      </c>
      <c r="E30" s="75"/>
      <c r="F30" s="76"/>
    </row>
    <row r="31" spans="1:6" ht="15.75" thickBot="1">
      <c r="A31" s="77" t="s">
        <v>20</v>
      </c>
      <c r="B31" s="84">
        <f>SUM(B32:C40)</f>
        <v>701630.4</v>
      </c>
      <c r="C31" s="85"/>
      <c r="D31" s="30">
        <f>SUM(D32:D40)</f>
        <v>5.8718712573493352</v>
      </c>
      <c r="E31" s="59"/>
      <c r="F31" s="60"/>
    </row>
    <row r="32" spans="1:6">
      <c r="A32" s="40" t="s">
        <v>21</v>
      </c>
      <c r="B32" s="119">
        <v>93591.77</v>
      </c>
      <c r="C32" s="120"/>
      <c r="D32" s="41">
        <f>B32/12/B6</f>
        <v>0.75805397883741876</v>
      </c>
      <c r="E32" s="91"/>
      <c r="F32" s="92"/>
    </row>
    <row r="33" spans="1:6">
      <c r="A33" s="42" t="s">
        <v>22</v>
      </c>
      <c r="B33" s="105">
        <v>109364.85</v>
      </c>
      <c r="C33" s="106"/>
      <c r="D33" s="43">
        <f>B33/12/B6</f>
        <v>0.88580929378146689</v>
      </c>
      <c r="E33" s="80"/>
      <c r="F33" s="81"/>
    </row>
    <row r="34" spans="1:6" ht="26.25">
      <c r="A34" s="44" t="s">
        <v>23</v>
      </c>
      <c r="B34" s="105">
        <v>0</v>
      </c>
      <c r="C34" s="106"/>
      <c r="D34" s="43">
        <f>B34/12/B6</f>
        <v>0</v>
      </c>
      <c r="E34" s="80"/>
      <c r="F34" s="81"/>
    </row>
    <row r="35" spans="1:6">
      <c r="A35" s="44" t="s">
        <v>39</v>
      </c>
      <c r="B35" s="105">
        <v>0</v>
      </c>
      <c r="C35" s="106"/>
      <c r="D35" s="43">
        <v>0</v>
      </c>
      <c r="E35" s="123"/>
      <c r="F35" s="124"/>
    </row>
    <row r="36" spans="1:6">
      <c r="A36" s="44" t="s">
        <v>35</v>
      </c>
      <c r="B36" s="105">
        <f>55980.15+31165.88</f>
        <v>87146.03</v>
      </c>
      <c r="C36" s="106"/>
      <c r="D36" s="43">
        <f>B36/12/B6</f>
        <v>0.7058461954655314</v>
      </c>
      <c r="E36" s="56"/>
      <c r="F36" s="57"/>
    </row>
    <row r="37" spans="1:6">
      <c r="A37" s="45" t="s">
        <v>24</v>
      </c>
      <c r="B37" s="105">
        <v>0</v>
      </c>
      <c r="C37" s="106"/>
      <c r="D37" s="43">
        <v>0</v>
      </c>
      <c r="E37" s="80"/>
      <c r="F37" s="81"/>
    </row>
    <row r="38" spans="1:6">
      <c r="A38" s="46" t="s">
        <v>30</v>
      </c>
      <c r="B38" s="105">
        <v>371520</v>
      </c>
      <c r="C38" s="106"/>
      <c r="D38" s="43">
        <f>B38/12/B8</f>
        <v>3.1981158387306698</v>
      </c>
      <c r="E38" s="54"/>
      <c r="F38" s="55"/>
    </row>
    <row r="39" spans="1:6">
      <c r="A39" s="46" t="s">
        <v>34</v>
      </c>
      <c r="B39" s="62"/>
      <c r="C39" s="63">
        <v>40007.75</v>
      </c>
      <c r="D39" s="43">
        <f>C39/12/B6</f>
        <v>0.32404595053424823</v>
      </c>
      <c r="E39" s="54"/>
      <c r="F39" s="55"/>
    </row>
    <row r="40" spans="1:6">
      <c r="A40" s="46" t="s">
        <v>25</v>
      </c>
      <c r="B40" s="107"/>
      <c r="C40" s="108"/>
      <c r="D40" s="43">
        <v>0</v>
      </c>
      <c r="E40" s="54"/>
      <c r="F40" s="55"/>
    </row>
    <row r="41" spans="1:6" ht="108">
      <c r="A41" s="47" t="s">
        <v>26</v>
      </c>
      <c r="B41" s="109">
        <v>730011.54</v>
      </c>
      <c r="C41" s="110"/>
      <c r="D41" s="48">
        <f>B41/12/B6</f>
        <v>5.9127864821258482</v>
      </c>
      <c r="E41" s="97"/>
      <c r="F41" s="98"/>
    </row>
    <row r="42" spans="1:6">
      <c r="A42" s="47" t="s">
        <v>27</v>
      </c>
      <c r="B42" s="111">
        <v>228037.63</v>
      </c>
      <c r="C42" s="112"/>
      <c r="D42" s="48">
        <f>B42/12/B6</f>
        <v>1.847008906297585</v>
      </c>
      <c r="E42" s="99"/>
      <c r="F42" s="100"/>
    </row>
    <row r="43" spans="1:6" ht="27" thickBot="1">
      <c r="A43" s="78" t="s">
        <v>41</v>
      </c>
      <c r="B43" s="125">
        <v>132895.69</v>
      </c>
      <c r="C43" s="126"/>
      <c r="D43" s="79">
        <f>B43/B6/12</f>
        <v>1.0763992023534137</v>
      </c>
      <c r="E43" s="131"/>
      <c r="F43" s="132"/>
    </row>
    <row r="44" spans="1:6" ht="15.75" thickBot="1">
      <c r="A44" s="49" t="s">
        <v>28</v>
      </c>
      <c r="B44" s="113">
        <v>13726.82</v>
      </c>
      <c r="C44" s="114"/>
      <c r="D44" s="43">
        <f>B44/B6/12</f>
        <v>0.11118146945810574</v>
      </c>
      <c r="E44" s="50"/>
      <c r="F44" s="51"/>
    </row>
    <row r="45" spans="1:6" ht="30" customHeight="1">
      <c r="A45" s="101" t="s">
        <v>29</v>
      </c>
      <c r="B45" s="102"/>
      <c r="C45" s="52"/>
      <c r="D45" s="53">
        <v>20.9</v>
      </c>
      <c r="E45" s="103"/>
      <c r="F45" s="104"/>
    </row>
  </sheetData>
  <mergeCells count="49">
    <mergeCell ref="A45:B45"/>
    <mergeCell ref="E45:F45"/>
    <mergeCell ref="B42:C42"/>
    <mergeCell ref="E42:F42"/>
    <mergeCell ref="E43:F43"/>
    <mergeCell ref="B44:C44"/>
    <mergeCell ref="B38:C38"/>
    <mergeCell ref="B40:C40"/>
    <mergeCell ref="B41:C41"/>
    <mergeCell ref="E41:F41"/>
    <mergeCell ref="B34:C34"/>
    <mergeCell ref="E34:F34"/>
    <mergeCell ref="B35:C35"/>
    <mergeCell ref="E35:F35"/>
    <mergeCell ref="B36:C36"/>
    <mergeCell ref="B37:C37"/>
    <mergeCell ref="E37:F37"/>
    <mergeCell ref="E33:F33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E32:F32"/>
    <mergeCell ref="B18:C18"/>
    <mergeCell ref="B19:C19"/>
    <mergeCell ref="B20:C20"/>
    <mergeCell ref="B21:C21"/>
    <mergeCell ref="B33:C33"/>
    <mergeCell ref="C11:E11"/>
    <mergeCell ref="B30:C30"/>
    <mergeCell ref="B43:C43"/>
    <mergeCell ref="A1:F1"/>
    <mergeCell ref="A2:F2"/>
    <mergeCell ref="C4:E4"/>
    <mergeCell ref="C6:E6"/>
    <mergeCell ref="C9:E9"/>
    <mergeCell ref="B22:C22"/>
    <mergeCell ref="B13:C13"/>
    <mergeCell ref="E13:F13"/>
    <mergeCell ref="B14:C14"/>
    <mergeCell ref="E14:F14"/>
    <mergeCell ref="B15:C15"/>
    <mergeCell ref="B16:C16"/>
    <mergeCell ref="B17:C17"/>
  </mergeCells>
  <pageMargins left="0.51181102362204722" right="0.31496062992125984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пр-т Московский,154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2015-03-31T23:34:31Z</cp:lastPrinted>
  <dcterms:created xsi:type="dcterms:W3CDTF">2014-02-02T16:24:12Z</dcterms:created>
  <dcterms:modified xsi:type="dcterms:W3CDTF">2015-03-31T23:37:47Z</dcterms:modified>
</cp:coreProperties>
</file>