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8" i="1" l="1"/>
  <c r="J108" i="1"/>
  <c r="I108" i="1"/>
  <c r="G108" i="1" s="1"/>
  <c r="H108" i="1"/>
  <c r="G107" i="1"/>
  <c r="J106" i="1"/>
  <c r="G106" i="1"/>
  <c r="K104" i="1"/>
  <c r="I104" i="1"/>
  <c r="H104" i="1"/>
  <c r="G103" i="1"/>
  <c r="J103" i="1" s="1"/>
  <c r="J102" i="1"/>
  <c r="G102" i="1"/>
  <c r="G101" i="1"/>
  <c r="J101" i="1" s="1"/>
  <c r="J100" i="1"/>
  <c r="G100" i="1"/>
  <c r="G99" i="1"/>
  <c r="J99" i="1" s="1"/>
  <c r="J98" i="1"/>
  <c r="G98" i="1"/>
  <c r="G97" i="1"/>
  <c r="J97" i="1" s="1"/>
  <c r="G96" i="1"/>
  <c r="J96" i="1" s="1"/>
  <c r="G95" i="1"/>
  <c r="J95" i="1" s="1"/>
  <c r="K93" i="1"/>
  <c r="H93" i="1"/>
  <c r="G92" i="1"/>
  <c r="G91" i="1"/>
  <c r="J91" i="1" s="1"/>
  <c r="J90" i="1"/>
  <c r="I90" i="1"/>
  <c r="G90" i="1"/>
  <c r="I89" i="1"/>
  <c r="G89" i="1"/>
  <c r="G88" i="1"/>
  <c r="I87" i="1"/>
  <c r="G87" i="1"/>
  <c r="J87" i="1" s="1"/>
  <c r="G86" i="1"/>
  <c r="I85" i="1"/>
  <c r="G85" i="1"/>
  <c r="J85" i="1" s="1"/>
  <c r="G84" i="1"/>
  <c r="G83" i="1"/>
  <c r="I83" i="1" s="1"/>
  <c r="G82" i="1"/>
  <c r="I81" i="1"/>
  <c r="G81" i="1"/>
  <c r="G80" i="1"/>
  <c r="G79" i="1"/>
  <c r="J79" i="1" s="1"/>
  <c r="J93" i="1" s="1"/>
  <c r="G76" i="1"/>
  <c r="G75" i="1"/>
  <c r="H74" i="1"/>
  <c r="G74" i="1"/>
  <c r="G73" i="1"/>
  <c r="K72" i="1"/>
  <c r="J72" i="1"/>
  <c r="I72" i="1"/>
  <c r="H72" i="1"/>
  <c r="G72" i="1"/>
  <c r="K71" i="1"/>
  <c r="J71" i="1"/>
  <c r="I71" i="1"/>
  <c r="H71" i="1"/>
  <c r="G71" i="1"/>
  <c r="K70" i="1"/>
  <c r="K77" i="1" s="1"/>
  <c r="J70" i="1"/>
  <c r="J77" i="1" s="1"/>
  <c r="I70" i="1"/>
  <c r="I77" i="1" s="1"/>
  <c r="H70" i="1"/>
  <c r="H77" i="1" s="1"/>
  <c r="G70" i="1"/>
  <c r="K68" i="1"/>
  <c r="H68" i="1"/>
  <c r="J67" i="1"/>
  <c r="J68" i="1" s="1"/>
  <c r="G67" i="1"/>
  <c r="G66" i="1"/>
  <c r="G68" i="1" s="1"/>
  <c r="G65" i="1"/>
  <c r="I64" i="1"/>
  <c r="G64" i="1"/>
  <c r="I63" i="1"/>
  <c r="G63" i="1"/>
  <c r="I62" i="1"/>
  <c r="G62" i="1"/>
  <c r="I61" i="1"/>
  <c r="G61" i="1"/>
  <c r="G60" i="1"/>
  <c r="K58" i="1"/>
  <c r="I58" i="1"/>
  <c r="H58" i="1"/>
  <c r="J57" i="1"/>
  <c r="G57" i="1"/>
  <c r="J56" i="1"/>
  <c r="G56" i="1"/>
  <c r="J55" i="1"/>
  <c r="G55" i="1"/>
  <c r="G54" i="1"/>
  <c r="G53" i="1"/>
  <c r="J53" i="1" s="1"/>
  <c r="J52" i="1"/>
  <c r="G52" i="1"/>
  <c r="G51" i="1"/>
  <c r="J51" i="1" s="1"/>
  <c r="J50" i="1"/>
  <c r="G50" i="1"/>
  <c r="G58" i="1" s="1"/>
  <c r="K48" i="1"/>
  <c r="I48" i="1"/>
  <c r="H48" i="1"/>
  <c r="J47" i="1"/>
  <c r="G47" i="1"/>
  <c r="G46" i="1"/>
  <c r="G45" i="1"/>
  <c r="J45" i="1" s="1"/>
  <c r="G44" i="1"/>
  <c r="J43" i="1"/>
  <c r="G43" i="1"/>
  <c r="G42" i="1"/>
  <c r="G41" i="1"/>
  <c r="G40" i="1"/>
  <c r="G39" i="1"/>
  <c r="J39" i="1" s="1"/>
  <c r="G38" i="1"/>
  <c r="J38" i="1" s="1"/>
  <c r="G37" i="1"/>
  <c r="J37" i="1" s="1"/>
  <c r="G36" i="1"/>
  <c r="J36" i="1" s="1"/>
  <c r="J48" i="1" s="1"/>
  <c r="J34" i="1"/>
  <c r="I34" i="1"/>
  <c r="H34" i="1"/>
  <c r="J33" i="1"/>
  <c r="G33" i="1"/>
  <c r="G32" i="1"/>
  <c r="G31" i="1"/>
  <c r="K31" i="1" s="1"/>
  <c r="K34" i="1" s="1"/>
  <c r="G30" i="1"/>
  <c r="G29" i="1"/>
  <c r="G34" i="1" s="1"/>
  <c r="I26" i="1"/>
  <c r="G26" i="1"/>
  <c r="H25" i="1"/>
  <c r="H27" i="1" s="1"/>
  <c r="G25" i="1"/>
  <c r="G24" i="1"/>
  <c r="K24" i="1" s="1"/>
  <c r="K23" i="1"/>
  <c r="K27" i="1" s="1"/>
  <c r="J23" i="1"/>
  <c r="G23" i="1"/>
  <c r="G27" i="1" s="1"/>
  <c r="K21" i="1"/>
  <c r="H21" i="1"/>
  <c r="I20" i="1"/>
  <c r="G20" i="1"/>
  <c r="G18" i="1"/>
  <c r="G21" i="1" s="1"/>
  <c r="I17" i="1"/>
  <c r="I21" i="1" s="1"/>
  <c r="G17" i="1"/>
  <c r="K15" i="1"/>
  <c r="J15" i="1"/>
  <c r="I15" i="1"/>
  <c r="H15" i="1"/>
  <c r="G14" i="1"/>
  <c r="G13" i="1"/>
  <c r="J12" i="1"/>
  <c r="G12" i="1"/>
  <c r="G11" i="1"/>
  <c r="G15" i="1" s="1"/>
  <c r="G77" i="1" l="1"/>
  <c r="J104" i="1"/>
  <c r="G104" i="1"/>
  <c r="J58" i="1"/>
  <c r="I68" i="1"/>
  <c r="I93" i="1"/>
  <c r="G93" i="1" s="1"/>
  <c r="J18" i="1"/>
  <c r="J21" i="1" s="1"/>
  <c r="J24" i="1"/>
  <c r="I25" i="1"/>
  <c r="I27" i="1" s="1"/>
  <c r="G48" i="1"/>
  <c r="G109" i="1" s="1"/>
  <c r="I66" i="1"/>
  <c r="J25" i="1" l="1"/>
  <c r="J27" i="1" s="1"/>
</calcChain>
</file>

<file path=xl/sharedStrings.xml><?xml version="1.0" encoding="utf-8"?>
<sst xmlns="http://schemas.openxmlformats.org/spreadsheetml/2006/main" count="302" uniqueCount="186">
  <si>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</si>
  <si>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</si>
  <si>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</si>
  <si>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</si>
  <si>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</si>
  <si>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164 по пр-ту Московскому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</si>
  <si>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</si>
  <si>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</si>
  <si>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</si>
  <si>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</si>
  <si>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</si>
  <si>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</si>
  <si>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</si>
  <si>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</si>
  <si>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</si>
  <si>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</si>
  <si>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</si>
  <si>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</si>
  <si>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</si>
  <si>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</si>
  <si>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</si>
  <si>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</si>
  <si>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</si>
  <si>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</si>
  <si>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</si>
  <si>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</si>
  <si>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</si>
  <si>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</si>
  <si>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</si>
  <si>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</si>
  <si>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</si>
  <si>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</si>
  <si>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</si>
  <si>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окраска боковин эл.щитовой (по металлу) 1/2</t>
  </si>
  <si>
    <t>62-35-01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</si>
  <si>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</si>
  <si>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</si>
  <si>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</si>
  <si>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</si>
  <si>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</si>
  <si>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</si>
  <si>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</si>
  <si>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</si>
  <si>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</si>
  <si>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0</t>
  </si>
  <si>
    <t>Ремонт покрытия из тротураной плитки</t>
  </si>
  <si>
    <t>27-07-005-01;27-04-001-01</t>
  </si>
  <si>
    <t>Ремонт отмостки бетонной</t>
  </si>
  <si>
    <t>69-16-02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</si>
  <si>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</si>
  <si>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</si>
  <si>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</si>
  <si>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</si>
  <si>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</si>
  <si>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</si>
  <si>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</si>
  <si>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3</t>
  </si>
  <si>
    <t>установка решеток на тех.этажах</t>
  </si>
  <si>
    <t>09-03-029-01;38-01-004-08</t>
  </si>
  <si>
    <t>тн</t>
  </si>
  <si>
    <t>0,225</t>
  </si>
  <si>
    <t>остекление мест общего пользования (армостекло)</t>
  </si>
  <si>
    <t>63-02-03</t>
  </si>
  <si>
    <t>2</t>
  </si>
  <si>
    <t>окраска входных дверей</t>
  </si>
  <si>
    <t>62-10-04</t>
  </si>
  <si>
    <t>16,91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</si>
  <si>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</si>
  <si>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</si>
  <si>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</si>
  <si>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</si>
  <si>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</si>
  <si>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</si>
  <si>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</si>
  <si>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Согласно сметной стоимости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</si>
  <si>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</si>
  <si>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</si>
  <si>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</si>
  <si>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</si>
  <si>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</si>
  <si>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</si>
  <si>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</si>
  <si>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</si>
  <si>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</si>
  <si>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</si>
  <si>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</si>
  <si>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</si>
  <si>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</si>
  <si>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</si>
  <si>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</si>
  <si>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</si>
  <si>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</si>
  <si>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</si>
  <si>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</si>
  <si>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</si>
  <si>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манометра</t>
  </si>
  <si>
    <t>18-07-001-02</t>
  </si>
  <si>
    <t>ревизия вентелей ф до 32мм ОЖД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</si>
  <si>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</si>
  <si>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</si>
  <si>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</si>
  <si>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</si>
  <si>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</si>
  <si>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</si>
  <si>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</si>
  <si>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</si>
  <si>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</si>
  <si>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</si>
  <si>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</si>
  <si>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</si>
  <si>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</si>
  <si>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</si>
  <si>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</si>
  <si>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</si>
  <si>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проф. чистка лежаков</t>
  </si>
  <si>
    <t>65-10-01</t>
  </si>
  <si>
    <t>п.м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</si>
  <si>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</si>
  <si>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</si>
  <si>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</si>
  <si>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</si>
  <si>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</si>
  <si>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</si>
  <si>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</si>
  <si>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</si>
  <si>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</si>
  <si>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</si>
  <si>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</si>
  <si>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</si>
  <si>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</si>
  <si>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</si>
  <si>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</si>
  <si>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</si>
  <si>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</si>
  <si>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</si>
  <si>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</si>
  <si>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</si>
  <si>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ремонт деревянного оборудования: песочницы, лавочки</t>
  </si>
  <si>
    <t>68-27-02</t>
  </si>
  <si>
    <t>ремонт металлического детского оборудования: качели, турники, горки, и т.д. (крупный - с заменой деталей)</t>
  </si>
  <si>
    <t>68-23-02</t>
  </si>
  <si>
    <t>ремонт металлического детского оборудования: качели, турники, горки, и т.д. (мелкий)</t>
  </si>
  <si>
    <t>68-23-01</t>
  </si>
  <si>
    <t>завоз песка (желтый), просеивание</t>
  </si>
  <si>
    <t>цена договорная</t>
  </si>
  <si>
    <t>м.куб.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</si>
  <si>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</si>
  <si>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</si>
  <si>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</si>
  <si>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</si>
  <si>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</si>
  <si>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</si>
  <si>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</si>
  <si>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</si>
  <si>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</si>
  <si>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</si>
  <si>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</si>
  <si>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</si>
  <si>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</si>
  <si>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</si>
  <si>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</si>
  <si>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</si>
  <si>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1</t>
  </si>
  <si>
    <t>поверка сигнализатора загазоавнности СТГ</t>
  </si>
  <si>
    <t>Прайс-лист Брянскоблгаз</t>
  </si>
  <si>
    <t>0,5</t>
  </si>
  <si>
    <t>Замена напоромера 6кПа</t>
  </si>
  <si>
    <t>договор с подрядной организацией ООО "Гарант"</t>
  </si>
  <si>
    <t>5</t>
  </si>
  <si>
    <t>Замена манометров 10 кгс/см2</t>
  </si>
  <si>
    <t>Замена крана трехходового</t>
  </si>
  <si>
    <t>10</t>
  </si>
  <si>
    <t>Замена термометра</t>
  </si>
  <si>
    <t>Замена датчика темпратуры для котла Geffen</t>
  </si>
  <si>
    <t>Замена электрода ионизации для котла Geffen</t>
  </si>
  <si>
    <t>установка манометров 6 кгс/см2</t>
  </si>
  <si>
    <t>Прочие работы</t>
  </si>
  <si>
    <t>Установка водосточной трубы</t>
  </si>
  <si>
    <t>12-01-009-02</t>
  </si>
  <si>
    <t>Восстановление системы дымоудаления</t>
  </si>
  <si>
    <t xml:space="preserve">Итого  стоимость работ 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</si>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</sst>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/>
    <xf numFmtId="0" fontId="8" fillId="0" borderId="18" xfId="0" applyFont="1" applyFill="1" applyBorder="1" applyAlignment="1"/>
    <xf numFmtId="164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/>
    <xf numFmtId="164" fontId="8" fillId="0" borderId="18" xfId="0" applyNumberFormat="1" applyFont="1" applyBorder="1"/>
    <xf numFmtId="165" fontId="8" fillId="0" borderId="19" xfId="0" applyNumberFormat="1" applyFont="1" applyBorder="1"/>
    <xf numFmtId="49" fontId="5" fillId="0" borderId="20" xfId="1" applyNumberFormat="1" applyFont="1" applyFill="1" applyBorder="1" applyAlignment="1">
      <alignment horizontal="left" vertical="center" wrapText="1"/>
    </xf>
    <xf numFmtId="49" fontId="7" fillId="0" borderId="21" xfId="1" applyNumberFormat="1" applyFont="1" applyFill="1" applyBorder="1" applyAlignment="1">
      <alignment horizontal="left" vertical="center" wrapText="1"/>
    </xf>
    <xf numFmtId="49" fontId="5" fillId="0" borderId="22" xfId="1" applyNumberFormat="1" applyFont="1" applyFill="1" applyBorder="1" applyAlignment="1">
      <alignment horizontal="center" vertical="center" wrapText="1"/>
    </xf>
    <xf numFmtId="164" fontId="8" fillId="0" borderId="23" xfId="0" applyNumberFormat="1" applyFont="1" applyFill="1" applyBorder="1"/>
    <xf numFmtId="0" fontId="8" fillId="0" borderId="23" xfId="0" applyFont="1" applyFill="1" applyBorder="1" applyAlignment="1"/>
    <xf numFmtId="164" fontId="8" fillId="0" borderId="24" xfId="0" applyNumberFormat="1" applyFont="1" applyFill="1" applyBorder="1" applyAlignment="1">
      <alignment horizontal="right"/>
    </xf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6" xfId="1" applyNumberFormat="1" applyFont="1" applyFill="1" applyBorder="1" applyAlignment="1">
      <alignment horizontal="left" vertical="center" wrapText="1"/>
    </xf>
    <xf numFmtId="49" fontId="5" fillId="0" borderId="27" xfId="1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/>
    <xf numFmtId="0" fontId="8" fillId="0" borderId="27" xfId="0" applyFont="1" applyFill="1" applyBorder="1" applyAlignment="1"/>
    <xf numFmtId="164" fontId="8" fillId="0" borderId="28" xfId="0" applyNumberFormat="1" applyFont="1" applyFill="1" applyBorder="1" applyAlignment="1">
      <alignment horizontal="right"/>
    </xf>
    <xf numFmtId="165" fontId="8" fillId="0" borderId="27" xfId="0" applyNumberFormat="1" applyFont="1" applyBorder="1"/>
    <xf numFmtId="164" fontId="8" fillId="0" borderId="27" xfId="0" applyNumberFormat="1" applyFont="1" applyBorder="1"/>
    <xf numFmtId="165" fontId="8" fillId="0" borderId="29" xfId="0" applyNumberFormat="1" applyFont="1" applyBorder="1"/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164" fontId="9" fillId="0" borderId="31" xfId="0" applyNumberFormat="1" applyFont="1" applyFill="1" applyBorder="1" applyAlignment="1">
      <alignment horizontal="right" vertical="center" wrapText="1"/>
    </xf>
    <xf numFmtId="165" fontId="8" fillId="0" borderId="23" xfId="0" applyNumberFormat="1" applyFont="1" applyBorder="1"/>
    <xf numFmtId="49" fontId="10" fillId="0" borderId="32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34" xfId="1" applyNumberFormat="1" applyFont="1" applyFill="1" applyBorder="1" applyAlignment="1">
      <alignment horizontal="center" vertical="center" wrapText="1"/>
    </xf>
    <xf numFmtId="49" fontId="5" fillId="0" borderId="32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4" fontId="9" fillId="0" borderId="14" xfId="1" applyNumberFormat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left" vertical="center" wrapText="1"/>
    </xf>
    <xf numFmtId="165" fontId="9" fillId="0" borderId="18" xfId="1" applyNumberFormat="1" applyFont="1" applyFill="1" applyBorder="1" applyAlignment="1">
      <alignment horizontal="right" vertical="center" wrapText="1"/>
    </xf>
    <xf numFmtId="49" fontId="9" fillId="0" borderId="18" xfId="1" applyNumberFormat="1" applyFont="1" applyFill="1" applyBorder="1" applyAlignment="1">
      <alignment horizontal="right" vertical="center" wrapText="1"/>
    </xf>
    <xf numFmtId="164" fontId="9" fillId="0" borderId="18" xfId="1" applyNumberFormat="1" applyFont="1" applyFill="1" applyBorder="1" applyAlignment="1">
      <alignment horizontal="center" wrapText="1"/>
    </xf>
    <xf numFmtId="165" fontId="5" fillId="0" borderId="18" xfId="1" applyNumberFormat="1" applyFont="1" applyFill="1" applyBorder="1" applyAlignment="1">
      <alignment vertical="center" wrapText="1"/>
    </xf>
    <xf numFmtId="164" fontId="9" fillId="0" borderId="18" xfId="1" applyNumberFormat="1" applyFont="1" applyFill="1" applyBorder="1" applyAlignment="1">
      <alignment vertical="center" wrapText="1"/>
    </xf>
    <xf numFmtId="165" fontId="5" fillId="0" borderId="35" xfId="1" applyNumberFormat="1" applyFont="1" applyFill="1" applyBorder="1" applyAlignment="1">
      <alignment vertical="center" wrapText="1"/>
    </xf>
    <xf numFmtId="49" fontId="5" fillId="0" borderId="36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left" vertical="center" wrapText="1"/>
    </xf>
    <xf numFmtId="49" fontId="7" fillId="0" borderId="27" xfId="1" applyNumberFormat="1" applyFont="1" applyFill="1" applyBorder="1" applyAlignment="1">
      <alignment horizontal="left" vertical="center" wrapText="1"/>
    </xf>
    <xf numFmtId="165" fontId="9" fillId="0" borderId="27" xfId="1" applyNumberFormat="1" applyFont="1" applyFill="1" applyBorder="1" applyAlignment="1">
      <alignment horizontal="right" vertical="center" wrapText="1"/>
    </xf>
    <xf numFmtId="49" fontId="9" fillId="0" borderId="27" xfId="1" applyNumberFormat="1" applyFont="1" applyFill="1" applyBorder="1" applyAlignment="1">
      <alignment horizontal="right" vertical="center" wrapText="1"/>
    </xf>
    <xf numFmtId="164" fontId="8" fillId="0" borderId="27" xfId="0" applyNumberFormat="1" applyFont="1" applyFill="1" applyBorder="1" applyAlignment="1">
      <alignment horizontal="right"/>
    </xf>
    <xf numFmtId="165" fontId="5" fillId="0" borderId="27" xfId="1" applyNumberFormat="1" applyFont="1" applyFill="1" applyBorder="1" applyAlignment="1">
      <alignment vertical="center" wrapText="1"/>
    </xf>
    <xf numFmtId="164" fontId="9" fillId="0" borderId="27" xfId="1" applyNumberFormat="1" applyFont="1" applyFill="1" applyBorder="1" applyAlignment="1">
      <alignment vertical="center" wrapText="1"/>
    </xf>
    <xf numFmtId="165" fontId="5" fillId="0" borderId="29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7" xfId="1" applyNumberFormat="1" applyFont="1" applyFill="1" applyBorder="1" applyAlignment="1">
      <alignment vertical="center" wrapText="1"/>
    </xf>
    <xf numFmtId="165" fontId="8" fillId="0" borderId="21" xfId="0" applyNumberFormat="1" applyFont="1" applyBorder="1"/>
    <xf numFmtId="165" fontId="4" fillId="0" borderId="23" xfId="0" applyNumberFormat="1" applyFont="1" applyBorder="1"/>
    <xf numFmtId="49" fontId="5" fillId="0" borderId="38" xfId="1" applyNumberFormat="1" applyFont="1" applyFill="1" applyBorder="1" applyAlignment="1">
      <alignment horizontal="center" vertical="center" wrapText="1"/>
    </xf>
    <xf numFmtId="49" fontId="5" fillId="0" borderId="39" xfId="1" applyNumberFormat="1" applyFont="1" applyFill="1" applyBorder="1" applyAlignment="1">
      <alignment horizontal="center" vertical="center" wrapText="1"/>
    </xf>
    <xf numFmtId="49" fontId="5" fillId="0" borderId="40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41" xfId="1" applyNumberFormat="1" applyFont="1" applyFill="1" applyBorder="1" applyAlignment="1">
      <alignment horizontal="center" vertical="center" wrapText="1"/>
    </xf>
    <xf numFmtId="165" fontId="9" fillId="0" borderId="18" xfId="1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/>
    <xf numFmtId="165" fontId="8" fillId="0" borderId="35" xfId="0" applyNumberFormat="1" applyFont="1" applyFill="1" applyBorder="1"/>
    <xf numFmtId="49" fontId="10" fillId="0" borderId="42" xfId="1" applyNumberFormat="1" applyFont="1" applyFill="1" applyBorder="1" applyAlignment="1">
      <alignment horizontal="center" vertical="center" wrapText="1"/>
    </xf>
    <xf numFmtId="49" fontId="5" fillId="0" borderId="43" xfId="1" applyNumberFormat="1" applyFont="1" applyFill="1" applyBorder="1" applyAlignment="1">
      <alignment horizontal="left" vertical="center" wrapText="1"/>
    </xf>
    <xf numFmtId="49" fontId="7" fillId="0" borderId="43" xfId="1" applyNumberFormat="1" applyFont="1" applyFill="1" applyBorder="1" applyAlignment="1">
      <alignment horizontal="left" vertical="center" wrapText="1"/>
    </xf>
    <xf numFmtId="165" fontId="9" fillId="0" borderId="43" xfId="1" applyNumberFormat="1" applyFont="1" applyFill="1" applyBorder="1" applyAlignment="1">
      <alignment horizontal="center" vertical="center" wrapText="1"/>
    </xf>
    <xf numFmtId="49" fontId="9" fillId="0" borderId="43" xfId="1" applyNumberFormat="1" applyFont="1" applyFill="1" applyBorder="1" applyAlignment="1">
      <alignment horizontal="right" vertical="center" wrapText="1"/>
    </xf>
    <xf numFmtId="164" fontId="8" fillId="0" borderId="31" xfId="0" applyNumberFormat="1" applyFont="1" applyFill="1" applyBorder="1" applyAlignment="1">
      <alignment horizontal="right"/>
    </xf>
    <xf numFmtId="165" fontId="8" fillId="0" borderId="43" xfId="0" applyNumberFormat="1" applyFont="1" applyFill="1" applyBorder="1"/>
    <xf numFmtId="164" fontId="8" fillId="0" borderId="43" xfId="0" applyNumberFormat="1" applyFont="1" applyFill="1" applyBorder="1"/>
    <xf numFmtId="165" fontId="8" fillId="0" borderId="44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5" xfId="0" applyFont="1" applyFill="1" applyBorder="1" applyAlignment="1">
      <alignment horizontal="center" vertical="center" wrapText="1"/>
    </xf>
    <xf numFmtId="49" fontId="5" fillId="0" borderId="47" xfId="1" applyNumberFormat="1" applyFont="1" applyFill="1" applyBorder="1" applyAlignment="1">
      <alignment horizontal="left" vertical="center" wrapText="1"/>
    </xf>
    <xf numFmtId="49" fontId="7" fillId="0" borderId="22" xfId="1" applyNumberFormat="1" applyFont="1" applyFill="1" applyBorder="1" applyAlignment="1">
      <alignment horizontal="left" vertical="center" wrapText="1"/>
    </xf>
    <xf numFmtId="164" fontId="8" fillId="0" borderId="22" xfId="0" applyNumberFormat="1" applyFont="1" applyFill="1" applyBorder="1"/>
    <xf numFmtId="0" fontId="8" fillId="0" borderId="22" xfId="0" applyFont="1" applyFill="1" applyBorder="1" applyAlignment="1">
      <alignment horizontal="right"/>
    </xf>
    <xf numFmtId="164" fontId="8" fillId="0" borderId="22" xfId="0" applyNumberFormat="1" applyFont="1" applyFill="1" applyBorder="1" applyAlignment="1">
      <alignment horizontal="right"/>
    </xf>
    <xf numFmtId="0" fontId="8" fillId="0" borderId="22" xfId="0" applyFont="1" applyFill="1" applyBorder="1"/>
    <xf numFmtId="0" fontId="8" fillId="0" borderId="19" xfId="0" applyFont="1" applyFill="1" applyBorder="1"/>
    <xf numFmtId="49" fontId="5" fillId="0" borderId="20" xfId="1" applyNumberFormat="1" applyFont="1" applyFill="1" applyBorder="1" applyAlignment="1">
      <alignment horizontal="left" vertical="top" wrapText="1"/>
    </xf>
    <xf numFmtId="49" fontId="7" fillId="0" borderId="23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center" vertical="center" wrapText="1"/>
    </xf>
    <xf numFmtId="165" fontId="9" fillId="0" borderId="23" xfId="1" applyNumberFormat="1" applyFont="1" applyFill="1" applyBorder="1" applyAlignment="1">
      <alignment horizontal="center" vertical="center" wrapText="1"/>
    </xf>
    <xf numFmtId="49" fontId="9" fillId="0" borderId="23" xfId="1" applyNumberFormat="1" applyFont="1" applyFill="1" applyBorder="1" applyAlignment="1">
      <alignment horizontal="right" vertical="center" wrapText="1"/>
    </xf>
    <xf numFmtId="165" fontId="9" fillId="0" borderId="48" xfId="1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right"/>
    </xf>
    <xf numFmtId="0" fontId="8" fillId="0" borderId="18" xfId="0" applyFont="1" applyFill="1" applyBorder="1"/>
    <xf numFmtId="0" fontId="8" fillId="0" borderId="35" xfId="0" applyFont="1" applyFill="1" applyBorder="1"/>
    <xf numFmtId="0" fontId="8" fillId="0" borderId="27" xfId="0" applyFont="1" applyFill="1" applyBorder="1" applyAlignment="1">
      <alignment horizontal="right"/>
    </xf>
    <xf numFmtId="0" fontId="8" fillId="0" borderId="27" xfId="0" applyFont="1" applyFill="1" applyBorder="1"/>
    <xf numFmtId="0" fontId="8" fillId="0" borderId="29" xfId="0" applyFont="1" applyFill="1" applyBorder="1"/>
    <xf numFmtId="0" fontId="2" fillId="0" borderId="49" xfId="0" applyFont="1" applyFill="1" applyBorder="1" applyAlignment="1">
      <alignment horizontal="center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50" xfId="0" applyNumberFormat="1" applyFont="1" applyFill="1" applyBorder="1" applyAlignment="1"/>
    <xf numFmtId="164" fontId="8" fillId="0" borderId="51" xfId="0" applyNumberFormat="1" applyFont="1" applyFill="1" applyBorder="1" applyAlignment="1"/>
    <xf numFmtId="0" fontId="5" fillId="0" borderId="3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/>
    </xf>
    <xf numFmtId="0" fontId="0" fillId="0" borderId="0" xfId="0" applyFill="1" applyBorder="1"/>
    <xf numFmtId="0" fontId="10" fillId="0" borderId="45" xfId="0" applyFont="1" applyFill="1" applyBorder="1" applyAlignment="1">
      <alignment horizontal="center"/>
    </xf>
    <xf numFmtId="164" fontId="9" fillId="0" borderId="18" xfId="0" applyNumberFormat="1" applyFont="1" applyFill="1" applyBorder="1"/>
    <xf numFmtId="0" fontId="10" fillId="0" borderId="49" xfId="0" applyFont="1" applyFill="1" applyBorder="1" applyAlignment="1">
      <alignment horizontal="center"/>
    </xf>
    <xf numFmtId="49" fontId="5" fillId="0" borderId="45" xfId="1" applyNumberFormat="1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center" vertical="center" wrapText="1"/>
    </xf>
    <xf numFmtId="164" fontId="8" fillId="0" borderId="45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18" xfId="1" applyNumberFormat="1" applyFont="1" applyFill="1" applyBorder="1" applyAlignment="1">
      <alignment horizontal="center" vertical="center" wrapText="1"/>
    </xf>
    <xf numFmtId="49" fontId="10" fillId="0" borderId="27" xfId="1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/>
    <xf numFmtId="164" fontId="8" fillId="0" borderId="50" xfId="0" applyNumberFormat="1" applyFont="1" applyFill="1" applyBorder="1"/>
    <xf numFmtId="164" fontId="8" fillId="0" borderId="5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52" xfId="0" applyFont="1" applyFill="1" applyBorder="1"/>
    <xf numFmtId="0" fontId="8" fillId="0" borderId="43" xfId="0" applyFont="1" applyFill="1" applyBorder="1"/>
    <xf numFmtId="0" fontId="8" fillId="0" borderId="44" xfId="0" applyFont="1" applyFill="1" applyBorder="1"/>
    <xf numFmtId="164" fontId="8" fillId="0" borderId="27" xfId="0" applyNumberFormat="1" applyFont="1" applyFill="1" applyBorder="1" applyAlignment="1"/>
    <xf numFmtId="0" fontId="0" fillId="0" borderId="27" xfId="0" applyFont="1" applyFill="1" applyBorder="1"/>
    <xf numFmtId="164" fontId="8" fillId="0" borderId="36" xfId="0" applyNumberFormat="1" applyFont="1" applyFill="1" applyBorder="1"/>
    <xf numFmtId="0" fontId="10" fillId="0" borderId="3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165" fontId="8" fillId="0" borderId="35" xfId="0" applyNumberFormat="1" applyFont="1" applyBorder="1"/>
    <xf numFmtId="0" fontId="8" fillId="0" borderId="18" xfId="0" applyFont="1" applyBorder="1"/>
    <xf numFmtId="0" fontId="8" fillId="0" borderId="35" xfId="0" applyFont="1" applyBorder="1"/>
    <xf numFmtId="164" fontId="8" fillId="0" borderId="35" xfId="0" applyNumberFormat="1" applyFont="1" applyBorder="1"/>
    <xf numFmtId="0" fontId="8" fillId="0" borderId="27" xfId="0" applyFont="1" applyBorder="1"/>
    <xf numFmtId="164" fontId="8" fillId="0" borderId="29" xfId="0" applyNumberFormat="1" applyFont="1" applyBorder="1"/>
    <xf numFmtId="164" fontId="8" fillId="0" borderId="49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3" xfId="0" applyNumberFormat="1" applyFont="1" applyBorder="1"/>
    <xf numFmtId="0" fontId="8" fillId="0" borderId="16" xfId="0" applyFont="1" applyBorder="1"/>
    <xf numFmtId="0" fontId="10" fillId="0" borderId="45" xfId="0" applyFont="1" applyFill="1" applyBorder="1" applyAlignment="1">
      <alignment horizontal="center" wrapText="1"/>
    </xf>
    <xf numFmtId="49" fontId="7" fillId="0" borderId="54" xfId="1" applyNumberFormat="1" applyFont="1" applyFill="1" applyBorder="1" applyAlignment="1">
      <alignment horizontal="left" vertical="center" wrapText="1"/>
    </xf>
    <xf numFmtId="0" fontId="8" fillId="0" borderId="22" xfId="0" applyFont="1" applyFill="1" applyBorder="1" applyAlignment="1"/>
    <xf numFmtId="3" fontId="5" fillId="0" borderId="18" xfId="1" applyNumberFormat="1" applyFont="1" applyFill="1" applyBorder="1" applyAlignment="1">
      <alignment horizontal="center" vertical="center" wrapText="1"/>
    </xf>
    <xf numFmtId="49" fontId="5" fillId="0" borderId="55" xfId="1" applyNumberFormat="1" applyFont="1" applyFill="1" applyBorder="1" applyAlignment="1">
      <alignment horizontal="left" vertical="center" wrapText="1"/>
    </xf>
    <xf numFmtId="49" fontId="7" fillId="0" borderId="56" xfId="1" applyNumberFormat="1" applyFont="1" applyFill="1" applyBorder="1" applyAlignment="1">
      <alignment horizontal="left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49" fontId="5" fillId="0" borderId="43" xfId="1" applyNumberFormat="1" applyFont="1" applyFill="1" applyBorder="1" applyAlignment="1">
      <alignment horizontal="center" vertical="center" wrapText="1"/>
    </xf>
    <xf numFmtId="0" fontId="8" fillId="0" borderId="43" xfId="0" applyFont="1" applyBorder="1"/>
    <xf numFmtId="164" fontId="8" fillId="0" borderId="43" xfId="0" applyNumberFormat="1" applyFont="1" applyBorder="1"/>
    <xf numFmtId="0" fontId="8" fillId="0" borderId="44" xfId="0" applyFont="1" applyBorder="1"/>
    <xf numFmtId="0" fontId="10" fillId="0" borderId="49" xfId="0" applyFont="1" applyFill="1" applyBorder="1" applyAlignment="1">
      <alignment horizontal="center" wrapText="1"/>
    </xf>
    <xf numFmtId="0" fontId="8" fillId="0" borderId="29" xfId="0" applyFont="1" applyBorder="1"/>
    <xf numFmtId="164" fontId="8" fillId="0" borderId="45" xfId="0" applyNumberFormat="1" applyFont="1" applyFill="1" applyBorder="1"/>
    <xf numFmtId="49" fontId="5" fillId="0" borderId="52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center" vertical="center" wrapText="1"/>
    </xf>
    <xf numFmtId="49" fontId="10" fillId="0" borderId="45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10" fillId="0" borderId="49" xfId="1" applyNumberFormat="1" applyFont="1" applyFill="1" applyBorder="1" applyAlignment="1">
      <alignment horizontal="center" vertical="center" wrapText="1"/>
    </xf>
    <xf numFmtId="49" fontId="7" fillId="0" borderId="27" xfId="1" applyNumberFormat="1" applyFont="1" applyFill="1" applyBorder="1" applyAlignment="1">
      <alignment horizontal="center" vertical="center" wrapText="1"/>
    </xf>
    <xf numFmtId="164" fontId="9" fillId="0" borderId="27" xfId="0" applyNumberFormat="1" applyFont="1" applyFill="1" applyBorder="1"/>
    <xf numFmtId="49" fontId="9" fillId="0" borderId="27" xfId="1" applyNumberFormat="1" applyFont="1" applyFill="1" applyBorder="1" applyAlignment="1">
      <alignment horizontal="center" vertical="center" wrapText="1"/>
    </xf>
    <xf numFmtId="49" fontId="5" fillId="0" borderId="49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top" wrapText="1"/>
    </xf>
    <xf numFmtId="49" fontId="7" fillId="0" borderId="27" xfId="1" applyNumberFormat="1" applyFont="1" applyFill="1" applyBorder="1" applyAlignment="1">
      <alignment horizontal="center" vertical="center" wrapText="1"/>
    </xf>
    <xf numFmtId="165" fontId="9" fillId="0" borderId="27" xfId="1" applyNumberFormat="1" applyFont="1" applyFill="1" applyBorder="1" applyAlignment="1">
      <alignment horizontal="center" vertical="center" wrapText="1"/>
    </xf>
    <xf numFmtId="166" fontId="9" fillId="0" borderId="27" xfId="1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5" fontId="8" fillId="0" borderId="29" xfId="0" applyNumberFormat="1" applyFont="1" applyFill="1" applyBorder="1" applyAlignment="1">
      <alignment vertical="center"/>
    </xf>
    <xf numFmtId="164" fontId="8" fillId="0" borderId="20" xfId="0" applyNumberFormat="1" applyFont="1" applyFill="1" applyBorder="1"/>
    <xf numFmtId="0" fontId="5" fillId="0" borderId="4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7" xfId="0" applyFill="1" applyBorder="1" applyAlignment="1">
      <alignment horizontal="left"/>
    </xf>
    <xf numFmtId="0" fontId="0" fillId="0" borderId="52" xfId="0" applyFill="1" applyBorder="1" applyAlignment="1">
      <alignment horizontal="left" wrapText="1"/>
    </xf>
    <xf numFmtId="0" fontId="0" fillId="0" borderId="52" xfId="0" applyFill="1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58" xfId="0" applyFont="1" applyBorder="1"/>
    <xf numFmtId="0" fontId="0" fillId="0" borderId="58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195</xdr:row>
      <xdr:rowOff>38100</xdr:rowOff>
    </xdr:from>
    <xdr:to>
      <xdr:col>6</xdr:col>
      <xdr:colOff>47625</xdr:colOff>
      <xdr:row>196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472725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196</xdr:row>
      <xdr:rowOff>38100</xdr:rowOff>
    </xdr:from>
    <xdr:to>
      <xdr:col>6</xdr:col>
      <xdr:colOff>47625</xdr:colOff>
      <xdr:row>197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47463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195</xdr:row>
      <xdr:rowOff>38100</xdr:rowOff>
    </xdr:from>
    <xdr:to>
      <xdr:col>6</xdr:col>
      <xdr:colOff>47625</xdr:colOff>
      <xdr:row>196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472725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196</xdr:row>
      <xdr:rowOff>38100</xdr:rowOff>
    </xdr:from>
    <xdr:to>
      <xdr:col>6</xdr:col>
      <xdr:colOff>47625</xdr:colOff>
      <xdr:row>197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47463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194</xdr:row>
      <xdr:rowOff>38100</xdr:rowOff>
    </xdr:from>
    <xdr:to>
      <xdr:col>6</xdr:col>
      <xdr:colOff>47625</xdr:colOff>
      <xdr:row>195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47082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195</xdr:row>
      <xdr:rowOff>38100</xdr:rowOff>
    </xdr:from>
    <xdr:to>
      <xdr:col>6</xdr:col>
      <xdr:colOff>47625</xdr:colOff>
      <xdr:row>196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472725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206</xdr:row>
      <xdr:rowOff>38100</xdr:rowOff>
    </xdr:from>
    <xdr:to>
      <xdr:col>7</xdr:col>
      <xdr:colOff>47625</xdr:colOff>
      <xdr:row>207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867525" y="493680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tabSelected="1" workbookViewId="0">
      <selection activeCell="N6" sqref="N6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15.75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16.5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0</v>
      </c>
      <c r="G11" s="31">
        <f>E11*F11</f>
        <v>0</v>
      </c>
      <c r="H11" s="32"/>
      <c r="I11" s="33"/>
      <c r="J11" s="32"/>
      <c r="K11" s="34"/>
    </row>
    <row r="12" spans="1:13" ht="28.5" x14ac:dyDescent="0.25">
      <c r="A12" s="35"/>
      <c r="B12" s="36" t="s">
        <v>33</v>
      </c>
      <c r="C12" s="37" t="s">
        <v>34</v>
      </c>
      <c r="D12" s="38" t="s">
        <v>32</v>
      </c>
      <c r="E12" s="39">
        <v>207</v>
      </c>
      <c r="F12" s="40">
        <v>4</v>
      </c>
      <c r="G12" s="41">
        <f>E12*F12</f>
        <v>828</v>
      </c>
      <c r="H12" s="42"/>
      <c r="I12" s="43"/>
      <c r="J12" s="43">
        <f>G12</f>
        <v>828</v>
      </c>
      <c r="K12" s="44"/>
    </row>
    <row r="13" spans="1:13" ht="33.75" customHeight="1" x14ac:dyDescent="0.25">
      <c r="A13" s="35"/>
      <c r="B13" s="45" t="s">
        <v>35</v>
      </c>
      <c r="C13" s="46" t="s">
        <v>36</v>
      </c>
      <c r="D13" s="47" t="s">
        <v>32</v>
      </c>
      <c r="E13" s="48">
        <v>385</v>
      </c>
      <c r="F13" s="49">
        <v>0</v>
      </c>
      <c r="G13" s="50">
        <f>E13*F13</f>
        <v>0</v>
      </c>
      <c r="H13" s="51"/>
      <c r="I13" s="51"/>
      <c r="J13" s="51"/>
      <c r="K13" s="44"/>
      <c r="M13" s="52"/>
    </row>
    <row r="14" spans="1:13" ht="29.25" thickBot="1" x14ac:dyDescent="0.3">
      <c r="A14" s="53"/>
      <c r="B14" s="54" t="s">
        <v>37</v>
      </c>
      <c r="C14" s="55" t="s">
        <v>38</v>
      </c>
      <c r="D14" s="56" t="s">
        <v>32</v>
      </c>
      <c r="E14" s="57">
        <v>162</v>
      </c>
      <c r="F14" s="58">
        <v>0</v>
      </c>
      <c r="G14" s="59">
        <f>E14*F14</f>
        <v>0</v>
      </c>
      <c r="H14" s="60"/>
      <c r="I14" s="61"/>
      <c r="J14" s="60"/>
      <c r="K14" s="62"/>
    </row>
    <row r="15" spans="1:13" ht="15.75" thickBot="1" x14ac:dyDescent="0.3">
      <c r="A15" s="63" t="s">
        <v>39</v>
      </c>
      <c r="B15" s="64"/>
      <c r="C15" s="64"/>
      <c r="D15" s="64"/>
      <c r="E15" s="64"/>
      <c r="F15" s="65"/>
      <c r="G15" s="66">
        <f>SUM(G11:G14)</f>
        <v>828</v>
      </c>
      <c r="H15" s="67">
        <f>SUM(H11:H14)</f>
        <v>0</v>
      </c>
      <c r="I15" s="67">
        <f>SUM(I11:I14)</f>
        <v>0</v>
      </c>
      <c r="J15" s="67">
        <f>SUM(J11:J14)</f>
        <v>828</v>
      </c>
      <c r="K15" s="67">
        <f>SUM(K11:K14)</f>
        <v>0</v>
      </c>
    </row>
    <row r="16" spans="1:13" ht="16.5" thickBot="1" x14ac:dyDescent="0.3">
      <c r="A16" s="68" t="s">
        <v>40</v>
      </c>
      <c r="B16" s="69"/>
      <c r="C16" s="69"/>
      <c r="D16" s="69"/>
      <c r="E16" s="69"/>
      <c r="F16" s="69"/>
      <c r="G16" s="69"/>
      <c r="H16" s="69"/>
      <c r="I16" s="69"/>
      <c r="J16" s="69"/>
      <c r="K16" s="70"/>
    </row>
    <row r="17" spans="1:11" ht="28.5" x14ac:dyDescent="0.25">
      <c r="A17" s="71"/>
      <c r="B17" s="72" t="s">
        <v>41</v>
      </c>
      <c r="C17" s="73" t="s">
        <v>42</v>
      </c>
      <c r="D17" s="28" t="s">
        <v>43</v>
      </c>
      <c r="E17" s="74">
        <v>375</v>
      </c>
      <c r="F17" s="75" t="s">
        <v>44</v>
      </c>
      <c r="G17" s="76">
        <f>E17*F17</f>
        <v>0</v>
      </c>
      <c r="H17" s="77"/>
      <c r="I17" s="78">
        <f>G17</f>
        <v>0</v>
      </c>
      <c r="J17" s="79"/>
      <c r="K17" s="80"/>
    </row>
    <row r="18" spans="1:11" ht="28.5" x14ac:dyDescent="0.25">
      <c r="A18" s="81"/>
      <c r="B18" s="82" t="s">
        <v>45</v>
      </c>
      <c r="C18" s="37" t="s">
        <v>46</v>
      </c>
      <c r="D18" s="38" t="s">
        <v>43</v>
      </c>
      <c r="E18" s="83">
        <v>2194</v>
      </c>
      <c r="F18" s="84" t="s">
        <v>44</v>
      </c>
      <c r="G18" s="41">
        <f>E18*F18</f>
        <v>0</v>
      </c>
      <c r="H18" s="85"/>
      <c r="I18" s="86"/>
      <c r="J18" s="87">
        <f>G18</f>
        <v>0</v>
      </c>
      <c r="K18" s="88"/>
    </row>
    <row r="19" spans="1:11" x14ac:dyDescent="0.25">
      <c r="A19" s="81"/>
      <c r="B19" s="82" t="s">
        <v>47</v>
      </c>
      <c r="C19" s="37" t="s">
        <v>48</v>
      </c>
      <c r="D19" s="38" t="s">
        <v>43</v>
      </c>
      <c r="E19" s="83">
        <v>1310</v>
      </c>
      <c r="F19" s="84" t="s">
        <v>44</v>
      </c>
      <c r="G19" s="41">
        <v>0</v>
      </c>
      <c r="H19" s="86"/>
      <c r="I19" s="86"/>
      <c r="J19" s="86"/>
      <c r="K19" s="88"/>
    </row>
    <row r="20" spans="1:11" ht="29.25" thickBot="1" x14ac:dyDescent="0.3">
      <c r="A20" s="89"/>
      <c r="B20" s="90" t="s">
        <v>49</v>
      </c>
      <c r="C20" s="91" t="s">
        <v>50</v>
      </c>
      <c r="D20" s="56" t="s">
        <v>43</v>
      </c>
      <c r="E20" s="92">
        <v>783</v>
      </c>
      <c r="F20" s="93" t="s">
        <v>44</v>
      </c>
      <c r="G20" s="94">
        <f>F20*E20</f>
        <v>0</v>
      </c>
      <c r="H20" s="95"/>
      <c r="I20" s="96">
        <f>G20</f>
        <v>0</v>
      </c>
      <c r="J20" s="95"/>
      <c r="K20" s="97"/>
    </row>
    <row r="21" spans="1:11" ht="16.5" customHeight="1" thickBot="1" x14ac:dyDescent="0.3">
      <c r="A21" s="98" t="s">
        <v>51</v>
      </c>
      <c r="B21" s="99"/>
      <c r="C21" s="99"/>
      <c r="D21" s="99"/>
      <c r="E21" s="99"/>
      <c r="F21" s="99"/>
      <c r="G21" s="100">
        <f>SUM(G17:G20)</f>
        <v>0</v>
      </c>
      <c r="H21" s="101">
        <f>SUM(H17:H20)</f>
        <v>0</v>
      </c>
      <c r="I21" s="102">
        <f>SUM(I17:I20)</f>
        <v>0</v>
      </c>
      <c r="J21" s="67">
        <f>SUM(J17:J20)</f>
        <v>0</v>
      </c>
      <c r="K21" s="67">
        <f>SUM(K17:K20)</f>
        <v>0</v>
      </c>
    </row>
    <row r="22" spans="1:11" s="106" customFormat="1" x14ac:dyDescent="0.25">
      <c r="A22" s="103" t="s">
        <v>52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1:11" s="106" customFormat="1" ht="15.75" x14ac:dyDescent="0.25">
      <c r="A23" s="107"/>
      <c r="B23" s="82" t="s">
        <v>53</v>
      </c>
      <c r="C23" s="37" t="s">
        <v>54</v>
      </c>
      <c r="D23" s="38" t="s">
        <v>55</v>
      </c>
      <c r="E23" s="108">
        <v>538</v>
      </c>
      <c r="F23" s="84" t="s">
        <v>56</v>
      </c>
      <c r="G23" s="50">
        <f>E23*F23</f>
        <v>1614</v>
      </c>
      <c r="H23" s="39"/>
      <c r="I23" s="109"/>
      <c r="J23" s="109">
        <f>G23/2</f>
        <v>807</v>
      </c>
      <c r="K23" s="110">
        <f>G23/2</f>
        <v>807</v>
      </c>
    </row>
    <row r="24" spans="1:11" s="106" customFormat="1" ht="25.5" x14ac:dyDescent="0.25">
      <c r="A24" s="111"/>
      <c r="B24" s="82" t="s">
        <v>57</v>
      </c>
      <c r="C24" s="37" t="s">
        <v>58</v>
      </c>
      <c r="D24" s="38" t="s">
        <v>59</v>
      </c>
      <c r="E24" s="108">
        <v>129444</v>
      </c>
      <c r="F24" s="84" t="s">
        <v>60</v>
      </c>
      <c r="G24" s="50">
        <f>E24*F24</f>
        <v>29124.9</v>
      </c>
      <c r="H24" s="39"/>
      <c r="I24" s="109"/>
      <c r="J24" s="109">
        <f>G24/2</f>
        <v>14562.45</v>
      </c>
      <c r="K24" s="110">
        <f>G24/2</f>
        <v>14562.45</v>
      </c>
    </row>
    <row r="25" spans="1:11" s="106" customFormat="1" ht="28.5" x14ac:dyDescent="0.25">
      <c r="A25" s="111"/>
      <c r="B25" s="82" t="s">
        <v>61</v>
      </c>
      <c r="C25" s="37" t="s">
        <v>62</v>
      </c>
      <c r="D25" s="38" t="s">
        <v>32</v>
      </c>
      <c r="E25" s="108">
        <v>1724</v>
      </c>
      <c r="F25" s="84" t="s">
        <v>63</v>
      </c>
      <c r="G25" s="50">
        <f>E25*F25</f>
        <v>3448</v>
      </c>
      <c r="H25" s="39">
        <f>G25/3</f>
        <v>1149.3333333333333</v>
      </c>
      <c r="I25" s="39">
        <f>H25</f>
        <v>1149.3333333333333</v>
      </c>
      <c r="J25" s="39">
        <f>G25-H25-I25</f>
        <v>1149.3333333333337</v>
      </c>
      <c r="K25" s="110"/>
    </row>
    <row r="26" spans="1:11" s="106" customFormat="1" ht="16.5" thickBot="1" x14ac:dyDescent="0.3">
      <c r="A26" s="111"/>
      <c r="B26" s="112" t="s">
        <v>64</v>
      </c>
      <c r="C26" s="113" t="s">
        <v>65</v>
      </c>
      <c r="D26" s="38" t="s">
        <v>32</v>
      </c>
      <c r="E26" s="114">
        <v>159</v>
      </c>
      <c r="F26" s="115" t="s">
        <v>66</v>
      </c>
      <c r="G26" s="116">
        <f>E26*F26</f>
        <v>2688.69</v>
      </c>
      <c r="H26" s="117"/>
      <c r="I26" s="118">
        <f>G26</f>
        <v>2688.69</v>
      </c>
      <c r="J26" s="117"/>
      <c r="K26" s="119"/>
    </row>
    <row r="27" spans="1:11" s="106" customFormat="1" ht="16.5" customHeight="1" thickBot="1" x14ac:dyDescent="0.3">
      <c r="A27" s="98" t="s">
        <v>51</v>
      </c>
      <c r="B27" s="99"/>
      <c r="C27" s="99"/>
      <c r="D27" s="99"/>
      <c r="E27" s="99"/>
      <c r="F27" s="99"/>
      <c r="G27" s="120">
        <f>SUM(G23:G26)</f>
        <v>36875.590000000004</v>
      </c>
      <c r="H27" s="121">
        <f>SUM(H23:H26)</f>
        <v>1149.3333333333333</v>
      </c>
      <c r="I27" s="121">
        <f>SUM(I23:I26)</f>
        <v>3838.0233333333335</v>
      </c>
      <c r="J27" s="121">
        <f>SUM(J23:J26)</f>
        <v>16518.783333333333</v>
      </c>
      <c r="K27" s="122">
        <f>SUM(K23:K26)</f>
        <v>15369.45</v>
      </c>
    </row>
    <row r="28" spans="1:11" s="106" customFormat="1" ht="15.75" thickBot="1" x14ac:dyDescent="0.3">
      <c r="A28" s="123" t="s">
        <v>67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</row>
    <row r="29" spans="1:11" s="106" customFormat="1" ht="28.5" x14ac:dyDescent="0.25">
      <c r="A29" s="126"/>
      <c r="B29" s="26" t="s">
        <v>68</v>
      </c>
      <c r="C29" s="73" t="s">
        <v>69</v>
      </c>
      <c r="D29" s="28" t="s">
        <v>70</v>
      </c>
      <c r="E29" s="29">
        <v>173</v>
      </c>
      <c r="F29" s="127">
        <v>0</v>
      </c>
      <c r="G29" s="76">
        <f t="shared" ref="G29:G33" si="0">E29*F29</f>
        <v>0</v>
      </c>
      <c r="H29" s="29"/>
      <c r="I29" s="128"/>
      <c r="J29" s="29"/>
      <c r="K29" s="129"/>
    </row>
    <row r="30" spans="1:11" s="106" customFormat="1" ht="28.5" x14ac:dyDescent="0.25">
      <c r="A30" s="130"/>
      <c r="B30" s="131" t="s">
        <v>71</v>
      </c>
      <c r="C30" s="132" t="s">
        <v>72</v>
      </c>
      <c r="D30" s="38" t="s">
        <v>70</v>
      </c>
      <c r="E30" s="133">
        <v>84</v>
      </c>
      <c r="F30" s="134">
        <v>0</v>
      </c>
      <c r="G30" s="135">
        <f t="shared" si="0"/>
        <v>0</v>
      </c>
      <c r="H30" s="133"/>
      <c r="I30" s="136"/>
      <c r="J30" s="133"/>
      <c r="K30" s="137"/>
    </row>
    <row r="31" spans="1:11" s="106" customFormat="1" ht="38.25" x14ac:dyDescent="0.25">
      <c r="A31" s="130"/>
      <c r="B31" s="138" t="s">
        <v>73</v>
      </c>
      <c r="C31" s="139" t="s">
        <v>74</v>
      </c>
      <c r="D31" s="140" t="s">
        <v>55</v>
      </c>
      <c r="E31" s="141">
        <v>0</v>
      </c>
      <c r="F31" s="142" t="s">
        <v>44</v>
      </c>
      <c r="G31" s="141">
        <f t="shared" si="0"/>
        <v>0</v>
      </c>
      <c r="H31" s="141"/>
      <c r="I31" s="141"/>
      <c r="J31" s="141"/>
      <c r="K31" s="143">
        <f>G31</f>
        <v>0</v>
      </c>
    </row>
    <row r="32" spans="1:11" s="106" customFormat="1" ht="35.25" customHeight="1" x14ac:dyDescent="0.25">
      <c r="A32" s="130"/>
      <c r="B32" s="36" t="s">
        <v>75</v>
      </c>
      <c r="C32" s="37" t="s">
        <v>76</v>
      </c>
      <c r="D32" s="38" t="s">
        <v>70</v>
      </c>
      <c r="E32" s="39">
        <v>829</v>
      </c>
      <c r="F32" s="144">
        <v>0</v>
      </c>
      <c r="G32" s="41">
        <f t="shared" si="0"/>
        <v>0</v>
      </c>
      <c r="H32" s="145"/>
      <c r="I32" s="39"/>
      <c r="J32" s="39"/>
      <c r="K32" s="146"/>
    </row>
    <row r="33" spans="1:14" s="106" customFormat="1" ht="29.25" thickBot="1" x14ac:dyDescent="0.3">
      <c r="A33" s="130"/>
      <c r="B33" s="54" t="s">
        <v>77</v>
      </c>
      <c r="C33" s="91" t="s">
        <v>78</v>
      </c>
      <c r="D33" s="56" t="s">
        <v>70</v>
      </c>
      <c r="E33" s="57">
        <v>828</v>
      </c>
      <c r="F33" s="147">
        <v>2</v>
      </c>
      <c r="G33" s="94">
        <f t="shared" si="0"/>
        <v>1656</v>
      </c>
      <c r="H33" s="148"/>
      <c r="I33" s="57"/>
      <c r="J33" s="57">
        <f>G33</f>
        <v>1656</v>
      </c>
      <c r="K33" s="149"/>
    </row>
    <row r="34" spans="1:14" s="106" customFormat="1" ht="15.75" thickBot="1" x14ac:dyDescent="0.3">
      <c r="A34" s="150"/>
      <c r="B34" s="151" t="s">
        <v>39</v>
      </c>
      <c r="C34" s="151"/>
      <c r="D34" s="151"/>
      <c r="E34" s="151"/>
      <c r="F34" s="151"/>
      <c r="G34" s="152">
        <f>SUM(G29:G33)</f>
        <v>1656</v>
      </c>
      <c r="H34" s="153">
        <f>SUM(H29:H33)</f>
        <v>0</v>
      </c>
      <c r="I34" s="153">
        <f>SUM(I29:I33)</f>
        <v>0</v>
      </c>
      <c r="J34" s="153">
        <f>SUM(J29:J33)</f>
        <v>1656</v>
      </c>
      <c r="K34" s="154">
        <f>SUM(K29:K33)</f>
        <v>0</v>
      </c>
    </row>
    <row r="35" spans="1:14" ht="15.75" thickBot="1" x14ac:dyDescent="0.3">
      <c r="A35" s="155" t="s">
        <v>79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7"/>
    </row>
    <row r="36" spans="1:14" s="106" customFormat="1" x14ac:dyDescent="0.25">
      <c r="A36" s="158"/>
      <c r="B36" s="72" t="s">
        <v>80</v>
      </c>
      <c r="C36" s="73" t="s">
        <v>81</v>
      </c>
      <c r="D36" s="28" t="s">
        <v>55</v>
      </c>
      <c r="E36" s="29">
        <v>570</v>
      </c>
      <c r="F36" s="30">
        <v>12</v>
      </c>
      <c r="G36" s="76">
        <f t="shared" ref="G36:G47" si="1">E36*F36</f>
        <v>6840</v>
      </c>
      <c r="H36" s="128"/>
      <c r="I36" s="29"/>
      <c r="J36" s="29">
        <f>G36</f>
        <v>6840</v>
      </c>
      <c r="K36" s="129"/>
      <c r="N36" s="159"/>
    </row>
    <row r="37" spans="1:14" s="106" customFormat="1" x14ac:dyDescent="0.25">
      <c r="A37" s="160"/>
      <c r="B37" s="82" t="s">
        <v>82</v>
      </c>
      <c r="C37" s="37" t="s">
        <v>81</v>
      </c>
      <c r="D37" s="38" t="s">
        <v>55</v>
      </c>
      <c r="E37" s="39">
        <v>760</v>
      </c>
      <c r="F37" s="40">
        <v>8</v>
      </c>
      <c r="G37" s="41">
        <f t="shared" si="1"/>
        <v>6080</v>
      </c>
      <c r="H37" s="145"/>
      <c r="I37" s="39"/>
      <c r="J37" s="39">
        <f>G37</f>
        <v>6080</v>
      </c>
      <c r="K37" s="146"/>
    </row>
    <row r="38" spans="1:14" s="106" customFormat="1" x14ac:dyDescent="0.25">
      <c r="A38" s="160"/>
      <c r="B38" s="82" t="s">
        <v>83</v>
      </c>
      <c r="C38" s="37" t="s">
        <v>84</v>
      </c>
      <c r="D38" s="38" t="s">
        <v>55</v>
      </c>
      <c r="E38" s="39">
        <v>886</v>
      </c>
      <c r="F38" s="40">
        <v>4</v>
      </c>
      <c r="G38" s="41">
        <f t="shared" si="1"/>
        <v>3544</v>
      </c>
      <c r="H38" s="145"/>
      <c r="I38" s="39"/>
      <c r="J38" s="39">
        <f>G38</f>
        <v>3544</v>
      </c>
      <c r="K38" s="146"/>
    </row>
    <row r="39" spans="1:14" s="106" customFormat="1" x14ac:dyDescent="0.25">
      <c r="A39" s="160"/>
      <c r="B39" s="82" t="s">
        <v>85</v>
      </c>
      <c r="C39" s="37" t="s">
        <v>84</v>
      </c>
      <c r="D39" s="38" t="s">
        <v>55</v>
      </c>
      <c r="E39" s="39">
        <v>1264</v>
      </c>
      <c r="F39" s="40">
        <v>2</v>
      </c>
      <c r="G39" s="41">
        <f t="shared" si="1"/>
        <v>2528</v>
      </c>
      <c r="H39" s="145"/>
      <c r="I39" s="39"/>
      <c r="J39" s="39">
        <f>G39</f>
        <v>2528</v>
      </c>
      <c r="K39" s="146"/>
    </row>
    <row r="40" spans="1:14" s="106" customFormat="1" x14ac:dyDescent="0.25">
      <c r="A40" s="160"/>
      <c r="B40" s="82" t="s">
        <v>86</v>
      </c>
      <c r="C40" s="37" t="s">
        <v>87</v>
      </c>
      <c r="D40" s="38" t="s">
        <v>55</v>
      </c>
      <c r="E40" s="39">
        <v>1774</v>
      </c>
      <c r="F40" s="40">
        <v>0</v>
      </c>
      <c r="G40" s="41">
        <f t="shared" si="1"/>
        <v>0</v>
      </c>
      <c r="H40" s="145"/>
      <c r="I40" s="39"/>
      <c r="J40" s="39"/>
      <c r="K40" s="146"/>
    </row>
    <row r="41" spans="1:14" s="106" customFormat="1" x14ac:dyDescent="0.25">
      <c r="A41" s="160"/>
      <c r="B41" s="82" t="s">
        <v>88</v>
      </c>
      <c r="C41" s="37" t="s">
        <v>87</v>
      </c>
      <c r="D41" s="38" t="s">
        <v>55</v>
      </c>
      <c r="E41" s="39">
        <v>2501</v>
      </c>
      <c r="F41" s="40">
        <v>0</v>
      </c>
      <c r="G41" s="41">
        <f t="shared" si="1"/>
        <v>0</v>
      </c>
      <c r="H41" s="145"/>
      <c r="I41" s="39"/>
      <c r="J41" s="39"/>
      <c r="K41" s="146"/>
    </row>
    <row r="42" spans="1:14" s="106" customFormat="1" ht="42.75" x14ac:dyDescent="0.25">
      <c r="A42" s="160"/>
      <c r="B42" s="82" t="s">
        <v>89</v>
      </c>
      <c r="C42" s="37" t="s">
        <v>90</v>
      </c>
      <c r="D42" s="38" t="s">
        <v>55</v>
      </c>
      <c r="E42" s="39">
        <v>8481</v>
      </c>
      <c r="F42" s="40">
        <v>0</v>
      </c>
      <c r="G42" s="41">
        <f t="shared" si="1"/>
        <v>0</v>
      </c>
      <c r="H42" s="145"/>
      <c r="I42" s="39"/>
      <c r="J42" s="39"/>
      <c r="K42" s="146"/>
    </row>
    <row r="43" spans="1:14" s="106" customFormat="1" ht="28.5" x14ac:dyDescent="0.25">
      <c r="A43" s="160"/>
      <c r="B43" s="82" t="s">
        <v>91</v>
      </c>
      <c r="C43" s="37" t="s">
        <v>92</v>
      </c>
      <c r="D43" s="38" t="s">
        <v>55</v>
      </c>
      <c r="E43" s="161">
        <v>802</v>
      </c>
      <c r="F43" s="40">
        <v>1</v>
      </c>
      <c r="G43" s="41">
        <f t="shared" si="1"/>
        <v>802</v>
      </c>
      <c r="H43" s="145"/>
      <c r="I43" s="39"/>
      <c r="J43" s="39">
        <f>G43</f>
        <v>802</v>
      </c>
      <c r="K43" s="146"/>
    </row>
    <row r="44" spans="1:14" s="106" customFormat="1" x14ac:dyDescent="0.25">
      <c r="A44" s="160"/>
      <c r="B44" s="82" t="s">
        <v>93</v>
      </c>
      <c r="C44" s="37" t="s">
        <v>94</v>
      </c>
      <c r="D44" s="38" t="s">
        <v>55</v>
      </c>
      <c r="E44" s="39">
        <v>1698</v>
      </c>
      <c r="F44" s="40">
        <v>0</v>
      </c>
      <c r="G44" s="41">
        <f t="shared" si="1"/>
        <v>0</v>
      </c>
      <c r="H44" s="145"/>
      <c r="I44" s="39"/>
      <c r="J44" s="39"/>
      <c r="K44" s="146"/>
    </row>
    <row r="45" spans="1:14" s="106" customFormat="1" x14ac:dyDescent="0.25">
      <c r="A45" s="160"/>
      <c r="B45" s="82" t="s">
        <v>95</v>
      </c>
      <c r="C45" s="37" t="s">
        <v>96</v>
      </c>
      <c r="D45" s="38" t="s">
        <v>55</v>
      </c>
      <c r="E45" s="39">
        <v>740</v>
      </c>
      <c r="F45" s="40">
        <v>4</v>
      </c>
      <c r="G45" s="41">
        <f t="shared" si="1"/>
        <v>2960</v>
      </c>
      <c r="H45" s="145"/>
      <c r="I45" s="39"/>
      <c r="J45" s="39">
        <f>G45</f>
        <v>2960</v>
      </c>
      <c r="K45" s="146"/>
    </row>
    <row r="46" spans="1:14" s="106" customFormat="1" x14ac:dyDescent="0.25">
      <c r="A46" s="160"/>
      <c r="B46" s="82" t="s">
        <v>97</v>
      </c>
      <c r="C46" s="37" t="s">
        <v>84</v>
      </c>
      <c r="D46" s="38" t="s">
        <v>55</v>
      </c>
      <c r="E46" s="39">
        <v>489</v>
      </c>
      <c r="F46" s="40">
        <v>0</v>
      </c>
      <c r="G46" s="41">
        <f t="shared" si="1"/>
        <v>0</v>
      </c>
      <c r="H46" s="145"/>
      <c r="I46" s="39"/>
      <c r="J46" s="39"/>
      <c r="K46" s="146"/>
    </row>
    <row r="47" spans="1:14" s="106" customFormat="1" ht="29.25" thickBot="1" x14ac:dyDescent="0.3">
      <c r="A47" s="162"/>
      <c r="B47" s="90" t="s">
        <v>98</v>
      </c>
      <c r="C47" s="91" t="s">
        <v>36</v>
      </c>
      <c r="D47" s="56" t="s">
        <v>55</v>
      </c>
      <c r="E47" s="57">
        <v>15000</v>
      </c>
      <c r="F47" s="58">
        <v>1</v>
      </c>
      <c r="G47" s="94">
        <f t="shared" si="1"/>
        <v>15000</v>
      </c>
      <c r="H47" s="148"/>
      <c r="I47" s="148"/>
      <c r="J47" s="57">
        <f>G47</f>
        <v>15000</v>
      </c>
      <c r="K47" s="149"/>
    </row>
    <row r="48" spans="1:14" s="106" customFormat="1" ht="15.75" thickBot="1" x14ac:dyDescent="0.3">
      <c r="A48" s="163"/>
      <c r="B48" s="64"/>
      <c r="C48" s="64"/>
      <c r="D48" s="64"/>
      <c r="E48" s="64"/>
      <c r="F48" s="164"/>
      <c r="G48" s="165">
        <f>SUM(G36:G47)</f>
        <v>37754</v>
      </c>
      <c r="H48" s="48">
        <f>SUM(H36:H47)</f>
        <v>0</v>
      </c>
      <c r="I48" s="48">
        <f>SUM(I36:I47)</f>
        <v>0</v>
      </c>
      <c r="J48" s="48">
        <f>SUM(J36:J47)</f>
        <v>37754</v>
      </c>
      <c r="K48" s="48">
        <f>SUM(K36:K47)</f>
        <v>0</v>
      </c>
    </row>
    <row r="49" spans="1:11" s="106" customFormat="1" ht="23.25" customHeight="1" thickBot="1" x14ac:dyDescent="0.3">
      <c r="A49" s="155" t="s">
        <v>99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7"/>
    </row>
    <row r="50" spans="1:11" s="106" customFormat="1" ht="15.75" x14ac:dyDescent="0.25">
      <c r="A50" s="158"/>
      <c r="B50" s="26" t="s">
        <v>100</v>
      </c>
      <c r="C50" s="73" t="s">
        <v>81</v>
      </c>
      <c r="D50" s="166" t="s">
        <v>55</v>
      </c>
      <c r="E50" s="29">
        <v>570</v>
      </c>
      <c r="F50" s="30">
        <v>4</v>
      </c>
      <c r="G50" s="76">
        <f t="shared" ref="G50:G57" si="2">E50*F50</f>
        <v>2280</v>
      </c>
      <c r="H50" s="128"/>
      <c r="I50" s="29"/>
      <c r="J50" s="29">
        <f>G50</f>
        <v>2280</v>
      </c>
      <c r="K50" s="129"/>
    </row>
    <row r="51" spans="1:11" s="106" customFormat="1" ht="15.75" x14ac:dyDescent="0.25">
      <c r="A51" s="160"/>
      <c r="B51" s="36" t="s">
        <v>101</v>
      </c>
      <c r="C51" s="37" t="s">
        <v>81</v>
      </c>
      <c r="D51" s="167" t="s">
        <v>55</v>
      </c>
      <c r="E51" s="39">
        <v>760</v>
      </c>
      <c r="F51" s="40">
        <v>8</v>
      </c>
      <c r="G51" s="41">
        <f t="shared" si="2"/>
        <v>6080</v>
      </c>
      <c r="H51" s="145"/>
      <c r="I51" s="39"/>
      <c r="J51" s="39">
        <f>G51</f>
        <v>6080</v>
      </c>
      <c r="K51" s="146"/>
    </row>
    <row r="52" spans="1:11" s="106" customFormat="1" ht="15.75" x14ac:dyDescent="0.25">
      <c r="A52" s="160"/>
      <c r="B52" s="36" t="s">
        <v>102</v>
      </c>
      <c r="C52" s="37" t="s">
        <v>84</v>
      </c>
      <c r="D52" s="167" t="s">
        <v>55</v>
      </c>
      <c r="E52" s="39">
        <v>886</v>
      </c>
      <c r="F52" s="40">
        <v>4</v>
      </c>
      <c r="G52" s="41">
        <f t="shared" si="2"/>
        <v>3544</v>
      </c>
      <c r="H52" s="145"/>
      <c r="I52" s="39"/>
      <c r="J52" s="39">
        <f>G52</f>
        <v>3544</v>
      </c>
      <c r="K52" s="146"/>
    </row>
    <row r="53" spans="1:11" s="106" customFormat="1" ht="15.75" x14ac:dyDescent="0.25">
      <c r="A53" s="160"/>
      <c r="B53" s="36" t="s">
        <v>103</v>
      </c>
      <c r="C53" s="37" t="s">
        <v>84</v>
      </c>
      <c r="D53" s="167" t="s">
        <v>55</v>
      </c>
      <c r="E53" s="39">
        <v>886</v>
      </c>
      <c r="F53" s="40">
        <v>5</v>
      </c>
      <c r="G53" s="41">
        <f t="shared" si="2"/>
        <v>4430</v>
      </c>
      <c r="H53" s="145"/>
      <c r="I53" s="39"/>
      <c r="J53" s="39">
        <f>G53</f>
        <v>4430</v>
      </c>
      <c r="K53" s="146"/>
    </row>
    <row r="54" spans="1:11" s="106" customFormat="1" ht="15.75" x14ac:dyDescent="0.25">
      <c r="A54" s="160"/>
      <c r="B54" s="36" t="s">
        <v>104</v>
      </c>
      <c r="C54" s="37" t="s">
        <v>84</v>
      </c>
      <c r="D54" s="167" t="s">
        <v>55</v>
      </c>
      <c r="E54" s="39">
        <v>489</v>
      </c>
      <c r="F54" s="40">
        <v>0</v>
      </c>
      <c r="G54" s="41">
        <f t="shared" si="2"/>
        <v>0</v>
      </c>
      <c r="H54" s="145"/>
      <c r="I54" s="39"/>
      <c r="J54" s="39"/>
      <c r="K54" s="146"/>
    </row>
    <row r="55" spans="1:11" s="106" customFormat="1" ht="15.75" x14ac:dyDescent="0.25">
      <c r="A55" s="160"/>
      <c r="B55" s="36" t="s">
        <v>105</v>
      </c>
      <c r="C55" s="37" t="s">
        <v>96</v>
      </c>
      <c r="D55" s="167" t="s">
        <v>55</v>
      </c>
      <c r="E55" s="161">
        <v>732</v>
      </c>
      <c r="F55" s="40">
        <v>3</v>
      </c>
      <c r="G55" s="41">
        <f t="shared" si="2"/>
        <v>2196</v>
      </c>
      <c r="H55" s="145"/>
      <c r="I55" s="39"/>
      <c r="J55" s="39">
        <f>G55</f>
        <v>2196</v>
      </c>
      <c r="K55" s="146"/>
    </row>
    <row r="56" spans="1:11" s="106" customFormat="1" ht="28.5" x14ac:dyDescent="0.25">
      <c r="A56" s="160"/>
      <c r="B56" s="36" t="s">
        <v>91</v>
      </c>
      <c r="C56" s="37" t="s">
        <v>92</v>
      </c>
      <c r="D56" s="167" t="s">
        <v>55</v>
      </c>
      <c r="E56" s="161">
        <v>802</v>
      </c>
      <c r="F56" s="40">
        <v>1</v>
      </c>
      <c r="G56" s="41">
        <f t="shared" si="2"/>
        <v>802</v>
      </c>
      <c r="H56" s="145"/>
      <c r="I56" s="39"/>
      <c r="J56" s="39">
        <f>G56</f>
        <v>802</v>
      </c>
      <c r="K56" s="146"/>
    </row>
    <row r="57" spans="1:11" s="106" customFormat="1" ht="29.25" thickBot="1" x14ac:dyDescent="0.3">
      <c r="A57" s="162"/>
      <c r="B57" s="54" t="s">
        <v>98</v>
      </c>
      <c r="C57" s="91" t="s">
        <v>36</v>
      </c>
      <c r="D57" s="168" t="s">
        <v>55</v>
      </c>
      <c r="E57" s="57">
        <v>15000</v>
      </c>
      <c r="F57" s="58">
        <v>1</v>
      </c>
      <c r="G57" s="94">
        <f t="shared" si="2"/>
        <v>15000</v>
      </c>
      <c r="H57" s="148"/>
      <c r="I57" s="148"/>
      <c r="J57" s="57">
        <f>G57</f>
        <v>15000</v>
      </c>
      <c r="K57" s="149"/>
    </row>
    <row r="58" spans="1:11" s="106" customFormat="1" ht="15.75" thickBot="1" x14ac:dyDescent="0.3">
      <c r="A58" s="163" t="s">
        <v>39</v>
      </c>
      <c r="B58" s="64"/>
      <c r="C58" s="64"/>
      <c r="D58" s="64"/>
      <c r="E58" s="64"/>
      <c r="F58" s="164"/>
      <c r="G58" s="169">
        <f>SUM(G50:G57)</f>
        <v>34332</v>
      </c>
      <c r="H58" s="170">
        <f>SUM(H50:H57)</f>
        <v>0</v>
      </c>
      <c r="I58" s="170">
        <f>SUM(I50:I57)</f>
        <v>0</v>
      </c>
      <c r="J58" s="170">
        <f>SUM(J50:J57)</f>
        <v>34332</v>
      </c>
      <c r="K58" s="171">
        <f>SUM(K50:K57)</f>
        <v>0</v>
      </c>
    </row>
    <row r="59" spans="1:11" s="106" customFormat="1" ht="23.25" customHeight="1" thickBot="1" x14ac:dyDescent="0.3">
      <c r="A59" s="172" t="s">
        <v>106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7"/>
    </row>
    <row r="60" spans="1:11" s="106" customFormat="1" ht="28.5" x14ac:dyDescent="0.25">
      <c r="A60" s="158"/>
      <c r="B60" s="26" t="s">
        <v>107</v>
      </c>
      <c r="C60" s="173" t="s">
        <v>108</v>
      </c>
      <c r="D60" s="28" t="s">
        <v>55</v>
      </c>
      <c r="E60" s="29">
        <v>1620</v>
      </c>
      <c r="F60" s="30">
        <v>0</v>
      </c>
      <c r="G60" s="76">
        <f t="shared" ref="G60:G66" si="3">E60*F60</f>
        <v>0</v>
      </c>
      <c r="H60" s="128"/>
      <c r="I60" s="29"/>
      <c r="J60" s="29"/>
      <c r="K60" s="129"/>
    </row>
    <row r="61" spans="1:11" s="106" customFormat="1" x14ac:dyDescent="0.25">
      <c r="A61" s="160"/>
      <c r="B61" s="36" t="s">
        <v>109</v>
      </c>
      <c r="C61" s="37" t="s">
        <v>81</v>
      </c>
      <c r="D61" s="38" t="s">
        <v>55</v>
      </c>
      <c r="E61" s="39">
        <v>570</v>
      </c>
      <c r="F61" s="40">
        <v>6</v>
      </c>
      <c r="G61" s="41">
        <f t="shared" si="3"/>
        <v>3420</v>
      </c>
      <c r="H61" s="145"/>
      <c r="I61" s="39">
        <f>G61</f>
        <v>3420</v>
      </c>
      <c r="J61" s="39"/>
      <c r="K61" s="146"/>
    </row>
    <row r="62" spans="1:11" s="106" customFormat="1" x14ac:dyDescent="0.25">
      <c r="A62" s="160"/>
      <c r="B62" s="36" t="s">
        <v>110</v>
      </c>
      <c r="C62" s="37" t="s">
        <v>81</v>
      </c>
      <c r="D62" s="38" t="s">
        <v>55</v>
      </c>
      <c r="E62" s="39">
        <v>760</v>
      </c>
      <c r="F62" s="40">
        <v>4</v>
      </c>
      <c r="G62" s="41">
        <f t="shared" si="3"/>
        <v>3040</v>
      </c>
      <c r="H62" s="145"/>
      <c r="I62" s="39">
        <f>G62</f>
        <v>3040</v>
      </c>
      <c r="J62" s="39"/>
      <c r="K62" s="146"/>
    </row>
    <row r="63" spans="1:11" s="106" customFormat="1" x14ac:dyDescent="0.25">
      <c r="A63" s="160"/>
      <c r="B63" s="36" t="s">
        <v>111</v>
      </c>
      <c r="C63" s="37" t="s">
        <v>84</v>
      </c>
      <c r="D63" s="38" t="s">
        <v>55</v>
      </c>
      <c r="E63" s="39">
        <v>886</v>
      </c>
      <c r="F63" s="40">
        <v>5</v>
      </c>
      <c r="G63" s="41">
        <f t="shared" si="3"/>
        <v>4430</v>
      </c>
      <c r="H63" s="145"/>
      <c r="I63" s="39">
        <f>G63</f>
        <v>4430</v>
      </c>
      <c r="J63" s="39"/>
      <c r="K63" s="146"/>
    </row>
    <row r="64" spans="1:11" s="106" customFormat="1" x14ac:dyDescent="0.25">
      <c r="A64" s="160"/>
      <c r="B64" s="36" t="s">
        <v>112</v>
      </c>
      <c r="C64" s="37" t="s">
        <v>84</v>
      </c>
      <c r="D64" s="38" t="s">
        <v>55</v>
      </c>
      <c r="E64" s="39">
        <v>1264</v>
      </c>
      <c r="F64" s="40">
        <v>3</v>
      </c>
      <c r="G64" s="41">
        <f t="shared" si="3"/>
        <v>3792</v>
      </c>
      <c r="H64" s="145"/>
      <c r="I64" s="39">
        <f>G64</f>
        <v>3792</v>
      </c>
      <c r="J64" s="39"/>
      <c r="K64" s="146"/>
    </row>
    <row r="65" spans="1:11" s="106" customFormat="1" x14ac:dyDescent="0.25">
      <c r="A65" s="160"/>
      <c r="B65" s="36" t="s">
        <v>113</v>
      </c>
      <c r="C65" s="37" t="s">
        <v>87</v>
      </c>
      <c r="D65" s="38" t="s">
        <v>55</v>
      </c>
      <c r="E65" s="39">
        <v>2501</v>
      </c>
      <c r="F65" s="40">
        <v>0</v>
      </c>
      <c r="G65" s="41">
        <f t="shared" si="3"/>
        <v>0</v>
      </c>
      <c r="H65" s="145"/>
      <c r="I65" s="39"/>
      <c r="J65" s="39"/>
      <c r="K65" s="146"/>
    </row>
    <row r="66" spans="1:11" s="106" customFormat="1" x14ac:dyDescent="0.25">
      <c r="A66" s="160"/>
      <c r="B66" s="82" t="s">
        <v>95</v>
      </c>
      <c r="C66" s="37" t="s">
        <v>96</v>
      </c>
      <c r="D66" s="38" t="s">
        <v>55</v>
      </c>
      <c r="E66" s="39">
        <v>740</v>
      </c>
      <c r="F66" s="40">
        <v>2</v>
      </c>
      <c r="G66" s="41">
        <f t="shared" si="3"/>
        <v>1480</v>
      </c>
      <c r="H66" s="174"/>
      <c r="I66" s="118">
        <f>G66</f>
        <v>1480</v>
      </c>
      <c r="J66" s="118"/>
      <c r="K66" s="175"/>
    </row>
    <row r="67" spans="1:11" s="106" customFormat="1" ht="15.75" thickBot="1" x14ac:dyDescent="0.3">
      <c r="A67" s="162"/>
      <c r="B67" s="54" t="s">
        <v>114</v>
      </c>
      <c r="C67" s="91" t="s">
        <v>115</v>
      </c>
      <c r="D67" s="56" t="s">
        <v>116</v>
      </c>
      <c r="E67" s="57">
        <v>266</v>
      </c>
      <c r="F67" s="58">
        <v>45</v>
      </c>
      <c r="G67" s="176">
        <f>E67*F67</f>
        <v>11970</v>
      </c>
      <c r="H67" s="148"/>
      <c r="I67" s="177"/>
      <c r="J67" s="57">
        <f>G67</f>
        <v>11970</v>
      </c>
      <c r="K67" s="149"/>
    </row>
    <row r="68" spans="1:11" s="106" customFormat="1" ht="15.75" thickBot="1" x14ac:dyDescent="0.3">
      <c r="A68" s="163" t="s">
        <v>39</v>
      </c>
      <c r="B68" s="64"/>
      <c r="C68" s="64"/>
      <c r="D68" s="64"/>
      <c r="E68" s="64"/>
      <c r="F68" s="164"/>
      <c r="G68" s="178">
        <f>SUM(G60:G67)</f>
        <v>28132</v>
      </c>
      <c r="H68" s="170">
        <f>SUM(H60:H67)</f>
        <v>0</v>
      </c>
      <c r="I68" s="170">
        <f>SUM(I60:I67)</f>
        <v>16162</v>
      </c>
      <c r="J68" s="170">
        <f>SUM(J60:J67)</f>
        <v>11970</v>
      </c>
      <c r="K68" s="171">
        <f>SUM(K60:K67)</f>
        <v>0</v>
      </c>
    </row>
    <row r="69" spans="1:11" ht="27" customHeight="1" thickBot="1" x14ac:dyDescent="0.3">
      <c r="A69" s="179" t="s">
        <v>117</v>
      </c>
      <c r="B69" s="180"/>
      <c r="C69" s="180"/>
      <c r="D69" s="180"/>
      <c r="E69" s="180"/>
      <c r="F69" s="180"/>
      <c r="G69" s="181"/>
      <c r="H69" s="181"/>
      <c r="I69" s="181"/>
      <c r="J69" s="181"/>
      <c r="K69" s="182"/>
    </row>
    <row r="70" spans="1:11" ht="28.5" x14ac:dyDescent="0.25">
      <c r="A70" s="158"/>
      <c r="B70" s="72" t="s">
        <v>118</v>
      </c>
      <c r="C70" s="73" t="s">
        <v>119</v>
      </c>
      <c r="D70" s="28" t="s">
        <v>55</v>
      </c>
      <c r="E70" s="29">
        <v>32</v>
      </c>
      <c r="F70" s="30">
        <v>180</v>
      </c>
      <c r="G70" s="29">
        <f t="shared" ref="G70:G76" si="4">E70*F70</f>
        <v>5760</v>
      </c>
      <c r="H70" s="32">
        <f>F70/4*E70</f>
        <v>1440</v>
      </c>
      <c r="I70" s="32">
        <f>F70/4*E70</f>
        <v>1440</v>
      </c>
      <c r="J70" s="32">
        <f>F70/4*E70</f>
        <v>1440</v>
      </c>
      <c r="K70" s="34">
        <f>F70/4*E70</f>
        <v>1440</v>
      </c>
    </row>
    <row r="71" spans="1:11" ht="28.5" x14ac:dyDescent="0.25">
      <c r="A71" s="160"/>
      <c r="B71" s="82" t="s">
        <v>120</v>
      </c>
      <c r="C71" s="37" t="s">
        <v>119</v>
      </c>
      <c r="D71" s="38" t="s">
        <v>55</v>
      </c>
      <c r="E71" s="39">
        <v>152</v>
      </c>
      <c r="F71" s="40">
        <v>0</v>
      </c>
      <c r="G71" s="39">
        <f>E71*F71</f>
        <v>0</v>
      </c>
      <c r="H71" s="42">
        <f>F71/4*E71</f>
        <v>0</v>
      </c>
      <c r="I71" s="42">
        <f>F71/4*E71</f>
        <v>0</v>
      </c>
      <c r="J71" s="42">
        <f>F71/4*E71</f>
        <v>0</v>
      </c>
      <c r="K71" s="183">
        <f>F71/4*E71</f>
        <v>0</v>
      </c>
    </row>
    <row r="72" spans="1:11" x14ac:dyDescent="0.25">
      <c r="A72" s="160"/>
      <c r="B72" s="82" t="s">
        <v>121</v>
      </c>
      <c r="C72" s="37" t="s">
        <v>122</v>
      </c>
      <c r="D72" s="38" t="s">
        <v>55</v>
      </c>
      <c r="E72" s="39">
        <v>131</v>
      </c>
      <c r="F72" s="40">
        <v>10</v>
      </c>
      <c r="G72" s="39">
        <f t="shared" si="4"/>
        <v>1310</v>
      </c>
      <c r="H72" s="42">
        <f>F72/4*E72</f>
        <v>327.5</v>
      </c>
      <c r="I72" s="42">
        <f>F72/4*E72</f>
        <v>327.5</v>
      </c>
      <c r="J72" s="42">
        <f>F72/4*E72</f>
        <v>327.5</v>
      </c>
      <c r="K72" s="183">
        <f>F72/4*E72</f>
        <v>327.5</v>
      </c>
    </row>
    <row r="73" spans="1:11" x14ac:dyDescent="0.25">
      <c r="A73" s="160"/>
      <c r="B73" s="82" t="s">
        <v>123</v>
      </c>
      <c r="C73" s="37" t="s">
        <v>124</v>
      </c>
      <c r="D73" s="38" t="s">
        <v>55</v>
      </c>
      <c r="E73" s="39">
        <v>2151</v>
      </c>
      <c r="F73" s="40">
        <v>0</v>
      </c>
      <c r="G73" s="39">
        <f t="shared" si="4"/>
        <v>0</v>
      </c>
      <c r="H73" s="184"/>
      <c r="I73" s="184"/>
      <c r="J73" s="43"/>
      <c r="K73" s="185"/>
    </row>
    <row r="74" spans="1:11" ht="28.5" x14ac:dyDescent="0.25">
      <c r="A74" s="160"/>
      <c r="B74" s="82" t="s">
        <v>125</v>
      </c>
      <c r="C74" s="37" t="s">
        <v>126</v>
      </c>
      <c r="D74" s="38" t="s">
        <v>55</v>
      </c>
      <c r="E74" s="39">
        <v>1170</v>
      </c>
      <c r="F74" s="40">
        <v>0</v>
      </c>
      <c r="G74" s="39">
        <f t="shared" si="4"/>
        <v>0</v>
      </c>
      <c r="H74" s="43">
        <f>G74</f>
        <v>0</v>
      </c>
      <c r="I74" s="43"/>
      <c r="J74" s="184"/>
      <c r="K74" s="186"/>
    </row>
    <row r="75" spans="1:11" ht="25.5" x14ac:dyDescent="0.25">
      <c r="A75" s="160"/>
      <c r="B75" s="82" t="s">
        <v>127</v>
      </c>
      <c r="C75" s="37" t="s">
        <v>128</v>
      </c>
      <c r="D75" s="38" t="s">
        <v>116</v>
      </c>
      <c r="E75" s="39">
        <v>278</v>
      </c>
      <c r="F75" s="40">
        <v>0</v>
      </c>
      <c r="G75" s="39">
        <f t="shared" si="4"/>
        <v>0</v>
      </c>
      <c r="H75" s="184"/>
      <c r="I75" s="184"/>
      <c r="J75" s="184"/>
      <c r="K75" s="186"/>
    </row>
    <row r="76" spans="1:11" ht="26.25" thickBot="1" x14ac:dyDescent="0.3">
      <c r="A76" s="162"/>
      <c r="B76" s="90" t="s">
        <v>129</v>
      </c>
      <c r="C76" s="91" t="s">
        <v>128</v>
      </c>
      <c r="D76" s="56" t="s">
        <v>116</v>
      </c>
      <c r="E76" s="57">
        <v>99</v>
      </c>
      <c r="F76" s="58">
        <v>0</v>
      </c>
      <c r="G76" s="57">
        <f t="shared" si="4"/>
        <v>0</v>
      </c>
      <c r="H76" s="187"/>
      <c r="I76" s="187"/>
      <c r="J76" s="187"/>
      <c r="K76" s="188"/>
    </row>
    <row r="77" spans="1:11" ht="15.75" thickBot="1" x14ac:dyDescent="0.3">
      <c r="A77" s="163" t="s">
        <v>39</v>
      </c>
      <c r="B77" s="64"/>
      <c r="C77" s="64"/>
      <c r="D77" s="64"/>
      <c r="E77" s="64"/>
      <c r="F77" s="164"/>
      <c r="G77" s="189">
        <f>SUM(H77:K77)</f>
        <v>7070</v>
      </c>
      <c r="H77" s="189">
        <f>SUM(H70:H74)</f>
        <v>1767.5</v>
      </c>
      <c r="I77" s="189">
        <f>SUM(I70:I74)</f>
        <v>1767.5</v>
      </c>
      <c r="J77" s="189">
        <f>SUM(J70:J74)</f>
        <v>1767.5</v>
      </c>
      <c r="K77" s="190">
        <f>SUM(K70:K74)</f>
        <v>1767.5</v>
      </c>
    </row>
    <row r="78" spans="1:11" ht="28.5" customHeight="1" thickBot="1" x14ac:dyDescent="0.3">
      <c r="A78" s="191" t="s">
        <v>130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3"/>
    </row>
    <row r="79" spans="1:11" ht="29.25" x14ac:dyDescent="0.25">
      <c r="A79" s="194"/>
      <c r="B79" s="195" t="s">
        <v>131</v>
      </c>
      <c r="C79" s="196" t="s">
        <v>132</v>
      </c>
      <c r="D79" s="197" t="s">
        <v>133</v>
      </c>
      <c r="E79" s="198">
        <v>1260</v>
      </c>
      <c r="F79" s="30">
        <v>109</v>
      </c>
      <c r="G79" s="31">
        <f t="shared" ref="G79:G92" si="5">E79*F79</f>
        <v>137340</v>
      </c>
      <c r="H79" s="199"/>
      <c r="I79" s="200"/>
      <c r="J79" s="33">
        <f>G79</f>
        <v>137340</v>
      </c>
      <c r="K79" s="201"/>
    </row>
    <row r="80" spans="1:11" ht="42.75" x14ac:dyDescent="0.25">
      <c r="A80" s="202"/>
      <c r="B80" s="36" t="s">
        <v>134</v>
      </c>
      <c r="C80" s="203" t="s">
        <v>135</v>
      </c>
      <c r="D80" s="38" t="s">
        <v>55</v>
      </c>
      <c r="E80" s="39">
        <v>0</v>
      </c>
      <c r="F80" s="204">
        <v>0</v>
      </c>
      <c r="G80" s="50">
        <f t="shared" si="5"/>
        <v>0</v>
      </c>
      <c r="H80" s="184"/>
      <c r="I80" s="43"/>
      <c r="J80" s="184"/>
      <c r="K80" s="185"/>
    </row>
    <row r="81" spans="1:11" ht="42.75" x14ac:dyDescent="0.25">
      <c r="A81" s="202"/>
      <c r="B81" s="36" t="s">
        <v>136</v>
      </c>
      <c r="C81" s="203" t="s">
        <v>34</v>
      </c>
      <c r="D81" s="205" t="s">
        <v>43</v>
      </c>
      <c r="E81" s="39">
        <v>207</v>
      </c>
      <c r="F81" s="204">
        <v>40</v>
      </c>
      <c r="G81" s="50">
        <f t="shared" si="5"/>
        <v>8280</v>
      </c>
      <c r="H81" s="184"/>
      <c r="I81" s="43">
        <f>G81</f>
        <v>8280</v>
      </c>
      <c r="J81" s="42"/>
      <c r="K81" s="185"/>
    </row>
    <row r="82" spans="1:11" ht="42.75" x14ac:dyDescent="0.25">
      <c r="A82" s="202"/>
      <c r="B82" s="36" t="s">
        <v>137</v>
      </c>
      <c r="C82" s="203" t="s">
        <v>138</v>
      </c>
      <c r="D82" s="205" t="s">
        <v>70</v>
      </c>
      <c r="E82" s="39">
        <v>781</v>
      </c>
      <c r="F82" s="204">
        <v>0</v>
      </c>
      <c r="G82" s="50">
        <f t="shared" si="5"/>
        <v>0</v>
      </c>
      <c r="H82" s="184"/>
      <c r="I82" s="43"/>
      <c r="J82" s="42"/>
      <c r="K82" s="185"/>
    </row>
    <row r="83" spans="1:11" ht="57" x14ac:dyDescent="0.25">
      <c r="A83" s="202"/>
      <c r="B83" s="36" t="s">
        <v>139</v>
      </c>
      <c r="C83" s="203" t="s">
        <v>140</v>
      </c>
      <c r="D83" s="38" t="s">
        <v>55</v>
      </c>
      <c r="E83" s="39">
        <v>3507</v>
      </c>
      <c r="F83" s="204">
        <v>1</v>
      </c>
      <c r="G83" s="50">
        <f t="shared" si="5"/>
        <v>3507</v>
      </c>
      <c r="H83" s="184"/>
      <c r="I83" s="43">
        <f>G83</f>
        <v>3507</v>
      </c>
      <c r="J83" s="42"/>
      <c r="K83" s="185"/>
    </row>
    <row r="84" spans="1:11" ht="42.75" x14ac:dyDescent="0.25">
      <c r="A84" s="202"/>
      <c r="B84" s="36" t="s">
        <v>141</v>
      </c>
      <c r="C84" s="203" t="s">
        <v>142</v>
      </c>
      <c r="D84" s="205" t="s">
        <v>133</v>
      </c>
      <c r="E84" s="39">
        <v>680</v>
      </c>
      <c r="F84" s="204">
        <v>0</v>
      </c>
      <c r="G84" s="50">
        <f t="shared" si="5"/>
        <v>0</v>
      </c>
      <c r="H84" s="184"/>
      <c r="I84" s="43"/>
      <c r="J84" s="184"/>
      <c r="K84" s="185"/>
    </row>
    <row r="85" spans="1:11" ht="28.5" x14ac:dyDescent="0.25">
      <c r="A85" s="202"/>
      <c r="B85" s="36" t="s">
        <v>143</v>
      </c>
      <c r="C85" s="203" t="s">
        <v>144</v>
      </c>
      <c r="D85" s="205" t="s">
        <v>145</v>
      </c>
      <c r="E85" s="39">
        <v>795</v>
      </c>
      <c r="F85" s="204">
        <v>4</v>
      </c>
      <c r="G85" s="50">
        <f t="shared" si="5"/>
        <v>3180</v>
      </c>
      <c r="H85" s="184"/>
      <c r="I85" s="43">
        <f>G85/2</f>
        <v>1590</v>
      </c>
      <c r="J85" s="42">
        <f>G85/2</f>
        <v>1590</v>
      </c>
      <c r="K85" s="185"/>
    </row>
    <row r="86" spans="1:11" x14ac:dyDescent="0.25">
      <c r="A86" s="202"/>
      <c r="B86" s="36" t="s">
        <v>146</v>
      </c>
      <c r="C86" s="203" t="s">
        <v>147</v>
      </c>
      <c r="D86" s="205" t="s">
        <v>55</v>
      </c>
      <c r="E86" s="39">
        <v>11</v>
      </c>
      <c r="F86" s="204">
        <v>0</v>
      </c>
      <c r="G86" s="50">
        <f t="shared" si="5"/>
        <v>0</v>
      </c>
      <c r="H86" s="184"/>
      <c r="I86" s="43"/>
      <c r="J86" s="42"/>
      <c r="K86" s="185"/>
    </row>
    <row r="87" spans="1:11" x14ac:dyDescent="0.25">
      <c r="A87" s="202"/>
      <c r="B87" s="36" t="s">
        <v>148</v>
      </c>
      <c r="C87" s="203" t="s">
        <v>149</v>
      </c>
      <c r="D87" s="205" t="s">
        <v>133</v>
      </c>
      <c r="E87" s="39">
        <v>30</v>
      </c>
      <c r="F87" s="204">
        <v>365</v>
      </c>
      <c r="G87" s="50">
        <f t="shared" si="5"/>
        <v>10950</v>
      </c>
      <c r="H87" s="184"/>
      <c r="I87" s="43">
        <f>G87</f>
        <v>10950</v>
      </c>
      <c r="J87" s="43">
        <f>G87</f>
        <v>10950</v>
      </c>
      <c r="K87" s="185"/>
    </row>
    <row r="88" spans="1:11" x14ac:dyDescent="0.25">
      <c r="A88" s="202"/>
      <c r="B88" s="36" t="s">
        <v>150</v>
      </c>
      <c r="C88" s="203" t="s">
        <v>151</v>
      </c>
      <c r="D88" s="205" t="s">
        <v>133</v>
      </c>
      <c r="E88" s="39">
        <v>700</v>
      </c>
      <c r="F88" s="204">
        <v>0</v>
      </c>
      <c r="G88" s="50">
        <f t="shared" si="5"/>
        <v>0</v>
      </c>
      <c r="H88" s="184"/>
      <c r="I88" s="43"/>
      <c r="J88" s="184"/>
      <c r="K88" s="185"/>
    </row>
    <row r="89" spans="1:11" x14ac:dyDescent="0.25">
      <c r="A89" s="202"/>
      <c r="B89" s="36" t="s">
        <v>152</v>
      </c>
      <c r="C89" s="203" t="s">
        <v>138</v>
      </c>
      <c r="D89" s="38" t="s">
        <v>55</v>
      </c>
      <c r="E89" s="39">
        <v>300</v>
      </c>
      <c r="F89" s="204">
        <v>1</v>
      </c>
      <c r="G89" s="50">
        <f t="shared" si="5"/>
        <v>300</v>
      </c>
      <c r="H89" s="184"/>
      <c r="I89" s="43">
        <f>G89</f>
        <v>300</v>
      </c>
      <c r="J89" s="184"/>
      <c r="K89" s="185"/>
    </row>
    <row r="90" spans="1:11" x14ac:dyDescent="0.25">
      <c r="A90" s="202"/>
      <c r="B90" s="206" t="s">
        <v>153</v>
      </c>
      <c r="C90" s="207" t="s">
        <v>154</v>
      </c>
      <c r="D90" s="208" t="s">
        <v>155</v>
      </c>
      <c r="E90" s="118">
        <v>30</v>
      </c>
      <c r="F90" s="204">
        <v>148</v>
      </c>
      <c r="G90" s="50">
        <f t="shared" si="5"/>
        <v>4440</v>
      </c>
      <c r="H90" s="184"/>
      <c r="I90" s="43">
        <f>G90</f>
        <v>4440</v>
      </c>
      <c r="J90" s="43">
        <f>G90</f>
        <v>4440</v>
      </c>
      <c r="K90" s="185"/>
    </row>
    <row r="91" spans="1:11" ht="28.5" x14ac:dyDescent="0.25">
      <c r="A91" s="202"/>
      <c r="B91" s="206" t="s">
        <v>156</v>
      </c>
      <c r="C91" s="203" t="s">
        <v>34</v>
      </c>
      <c r="D91" s="209" t="s">
        <v>70</v>
      </c>
      <c r="E91" s="118">
        <v>156</v>
      </c>
      <c r="F91" s="49">
        <v>54.5</v>
      </c>
      <c r="G91" s="116">
        <f t="shared" si="5"/>
        <v>8502</v>
      </c>
      <c r="H91" s="210"/>
      <c r="I91" s="211"/>
      <c r="J91" s="211">
        <f>G91</f>
        <v>8502</v>
      </c>
      <c r="K91" s="212"/>
    </row>
    <row r="92" spans="1:11" ht="39" thickBot="1" x14ac:dyDescent="0.3">
      <c r="A92" s="213"/>
      <c r="B92" s="54" t="s">
        <v>157</v>
      </c>
      <c r="C92" s="91" t="s">
        <v>158</v>
      </c>
      <c r="D92" s="56" t="s">
        <v>55</v>
      </c>
      <c r="E92" s="57">
        <v>4065</v>
      </c>
      <c r="F92" s="58">
        <v>0</v>
      </c>
      <c r="G92" s="94">
        <f t="shared" si="5"/>
        <v>0</v>
      </c>
      <c r="H92" s="187"/>
      <c r="I92" s="61"/>
      <c r="J92" s="61"/>
      <c r="K92" s="214"/>
    </row>
    <row r="93" spans="1:11" ht="15.75" thickBot="1" x14ac:dyDescent="0.3">
      <c r="A93" s="163" t="s">
        <v>39</v>
      </c>
      <c r="B93" s="64"/>
      <c r="C93" s="64"/>
      <c r="D93" s="64"/>
      <c r="E93" s="64"/>
      <c r="F93" s="164"/>
      <c r="G93" s="215">
        <f>SUM(H93:K93)</f>
        <v>191889</v>
      </c>
      <c r="H93" s="215">
        <f>SUM(H79:H91)</f>
        <v>0</v>
      </c>
      <c r="I93" s="215">
        <f>SUM(I79:I92)</f>
        <v>29067</v>
      </c>
      <c r="J93" s="215">
        <f>SUM(J79:J91)</f>
        <v>162822</v>
      </c>
      <c r="K93" s="190">
        <f>SUM(K79:K91)</f>
        <v>0</v>
      </c>
    </row>
    <row r="94" spans="1:11" s="106" customFormat="1" ht="15.75" thickBot="1" x14ac:dyDescent="0.3">
      <c r="A94" s="98" t="s">
        <v>159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7"/>
    </row>
    <row r="95" spans="1:11" s="106" customFormat="1" ht="38.25" x14ac:dyDescent="0.25">
      <c r="A95" s="218"/>
      <c r="B95" s="26" t="s">
        <v>160</v>
      </c>
      <c r="C95" s="219" t="s">
        <v>161</v>
      </c>
      <c r="D95" s="28" t="s">
        <v>55</v>
      </c>
      <c r="E95" s="220">
        <v>9000</v>
      </c>
      <c r="F95" s="221" t="s">
        <v>162</v>
      </c>
      <c r="G95" s="29">
        <f>E95*F95</f>
        <v>9000</v>
      </c>
      <c r="H95" s="128"/>
      <c r="I95" s="128"/>
      <c r="J95" s="29">
        <f>G95</f>
        <v>9000</v>
      </c>
      <c r="K95" s="129"/>
    </row>
    <row r="96" spans="1:11" s="106" customFormat="1" ht="27.75" customHeight="1" x14ac:dyDescent="0.25">
      <c r="A96" s="218"/>
      <c r="B96" s="36" t="s">
        <v>163</v>
      </c>
      <c r="C96" s="222" t="s">
        <v>164</v>
      </c>
      <c r="D96" s="38" t="s">
        <v>55</v>
      </c>
      <c r="E96" s="108">
        <v>3500</v>
      </c>
      <c r="F96" s="223" t="s">
        <v>165</v>
      </c>
      <c r="G96" s="39">
        <f>E96*F96</f>
        <v>1750</v>
      </c>
      <c r="H96" s="145"/>
      <c r="I96" s="145"/>
      <c r="J96" s="39">
        <f>G96</f>
        <v>1750</v>
      </c>
      <c r="K96" s="146"/>
    </row>
    <row r="97" spans="1:12" s="106" customFormat="1" x14ac:dyDescent="0.25">
      <c r="A97" s="218"/>
      <c r="B97" s="36" t="s">
        <v>166</v>
      </c>
      <c r="C97" s="224" t="s">
        <v>167</v>
      </c>
      <c r="D97" s="38" t="s">
        <v>55</v>
      </c>
      <c r="E97" s="161">
        <v>2950</v>
      </c>
      <c r="F97" s="223" t="s">
        <v>168</v>
      </c>
      <c r="G97" s="39">
        <f t="shared" ref="G97:G102" si="6">E97*F97</f>
        <v>14750</v>
      </c>
      <c r="H97" s="145"/>
      <c r="I97" s="145"/>
      <c r="J97" s="39">
        <f t="shared" ref="J97:J102" si="7">G97</f>
        <v>14750</v>
      </c>
      <c r="K97" s="146"/>
    </row>
    <row r="98" spans="1:12" s="106" customFormat="1" x14ac:dyDescent="0.25">
      <c r="A98" s="218"/>
      <c r="B98" s="36" t="s">
        <v>169</v>
      </c>
      <c r="C98" s="224"/>
      <c r="D98" s="38" t="s">
        <v>55</v>
      </c>
      <c r="E98" s="161">
        <v>394</v>
      </c>
      <c r="F98" s="223" t="s">
        <v>63</v>
      </c>
      <c r="G98" s="39">
        <f t="shared" si="6"/>
        <v>788</v>
      </c>
      <c r="H98" s="145"/>
      <c r="I98" s="145"/>
      <c r="J98" s="39">
        <f t="shared" si="7"/>
        <v>788</v>
      </c>
      <c r="K98" s="146"/>
    </row>
    <row r="99" spans="1:12" s="106" customFormat="1" x14ac:dyDescent="0.25">
      <c r="A99" s="218"/>
      <c r="B99" s="36" t="s">
        <v>170</v>
      </c>
      <c r="C99" s="224"/>
      <c r="D99" s="38" t="s">
        <v>55</v>
      </c>
      <c r="E99" s="161">
        <v>120</v>
      </c>
      <c r="F99" s="223" t="s">
        <v>171</v>
      </c>
      <c r="G99" s="39">
        <f t="shared" si="6"/>
        <v>1200</v>
      </c>
      <c r="H99" s="145"/>
      <c r="I99" s="145"/>
      <c r="J99" s="39">
        <f t="shared" si="7"/>
        <v>1200</v>
      </c>
      <c r="K99" s="146"/>
    </row>
    <row r="100" spans="1:12" s="106" customFormat="1" x14ac:dyDescent="0.25">
      <c r="A100" s="218"/>
      <c r="B100" s="36" t="s">
        <v>172</v>
      </c>
      <c r="C100" s="224"/>
      <c r="D100" s="38" t="s">
        <v>55</v>
      </c>
      <c r="E100" s="161">
        <v>90</v>
      </c>
      <c r="F100" s="223" t="s">
        <v>63</v>
      </c>
      <c r="G100" s="39">
        <f t="shared" si="6"/>
        <v>180</v>
      </c>
      <c r="H100" s="145"/>
      <c r="I100" s="145"/>
      <c r="J100" s="39">
        <f t="shared" si="7"/>
        <v>180</v>
      </c>
      <c r="K100" s="146"/>
    </row>
    <row r="101" spans="1:12" s="106" customFormat="1" ht="27.75" customHeight="1" x14ac:dyDescent="0.25">
      <c r="A101" s="218"/>
      <c r="B101" s="36" t="s">
        <v>173</v>
      </c>
      <c r="C101" s="224"/>
      <c r="D101" s="38" t="s">
        <v>55</v>
      </c>
      <c r="E101" s="161">
        <v>1340</v>
      </c>
      <c r="F101" s="223" t="s">
        <v>162</v>
      </c>
      <c r="G101" s="39">
        <f t="shared" si="6"/>
        <v>1340</v>
      </c>
      <c r="H101" s="145"/>
      <c r="I101" s="145"/>
      <c r="J101" s="39">
        <f t="shared" si="7"/>
        <v>1340</v>
      </c>
      <c r="K101" s="146"/>
    </row>
    <row r="102" spans="1:12" s="106" customFormat="1" ht="28.5" x14ac:dyDescent="0.25">
      <c r="A102" s="218"/>
      <c r="B102" s="36" t="s">
        <v>174</v>
      </c>
      <c r="C102" s="224"/>
      <c r="D102" s="38" t="s">
        <v>55</v>
      </c>
      <c r="E102" s="161">
        <v>1180</v>
      </c>
      <c r="F102" s="223" t="s">
        <v>162</v>
      </c>
      <c r="G102" s="39">
        <f t="shared" si="6"/>
        <v>1180</v>
      </c>
      <c r="H102" s="145"/>
      <c r="I102" s="145"/>
      <c r="J102" s="39">
        <f t="shared" si="7"/>
        <v>1180</v>
      </c>
      <c r="K102" s="146"/>
    </row>
    <row r="103" spans="1:12" s="106" customFormat="1" ht="15.75" thickBot="1" x14ac:dyDescent="0.3">
      <c r="A103" s="225"/>
      <c r="B103" s="54" t="s">
        <v>175</v>
      </c>
      <c r="C103" s="226"/>
      <c r="D103" s="56" t="s">
        <v>55</v>
      </c>
      <c r="E103" s="227">
        <v>394</v>
      </c>
      <c r="F103" s="228" t="s">
        <v>63</v>
      </c>
      <c r="G103" s="57">
        <f>E103*F103</f>
        <v>788</v>
      </c>
      <c r="H103" s="148"/>
      <c r="I103" s="148"/>
      <c r="J103" s="57">
        <f>G103</f>
        <v>788</v>
      </c>
      <c r="K103" s="149"/>
    </row>
    <row r="104" spans="1:12" s="106" customFormat="1" ht="15.75" thickBot="1" x14ac:dyDescent="0.3">
      <c r="A104" s="229" t="s">
        <v>39</v>
      </c>
      <c r="B104" s="230"/>
      <c r="C104" s="230"/>
      <c r="D104" s="230"/>
      <c r="E104" s="230"/>
      <c r="F104" s="230"/>
      <c r="G104" s="178">
        <f>SUM(H104:K104)</f>
        <v>30976</v>
      </c>
      <c r="H104" s="170">
        <f>SUM(H95:H103)</f>
        <v>0</v>
      </c>
      <c r="I104" s="170">
        <f>SUM(I95:I103)</f>
        <v>0</v>
      </c>
      <c r="J104" s="170">
        <f>SUM(J95:J103)</f>
        <v>30976</v>
      </c>
      <c r="K104" s="170">
        <f>SUM(K95:K103)</f>
        <v>0</v>
      </c>
    </row>
    <row r="105" spans="1:12" s="106" customFormat="1" ht="15.75" thickBot="1" x14ac:dyDescent="0.3">
      <c r="A105" s="63" t="s">
        <v>176</v>
      </c>
      <c r="B105" s="216"/>
      <c r="C105" s="216"/>
      <c r="D105" s="216"/>
      <c r="E105" s="216"/>
      <c r="F105" s="216"/>
      <c r="G105" s="216"/>
      <c r="H105" s="216"/>
      <c r="I105" s="216"/>
      <c r="J105" s="216"/>
      <c r="K105" s="217"/>
    </row>
    <row r="106" spans="1:12" s="106" customFormat="1" x14ac:dyDescent="0.25">
      <c r="A106" s="63"/>
      <c r="B106" s="231" t="s">
        <v>177</v>
      </c>
      <c r="C106" s="219" t="s">
        <v>178</v>
      </c>
      <c r="D106" s="28" t="s">
        <v>133</v>
      </c>
      <c r="E106" s="220">
        <v>374</v>
      </c>
      <c r="F106" s="221" t="s">
        <v>44</v>
      </c>
      <c r="G106" s="220">
        <f>E106*F106</f>
        <v>0</v>
      </c>
      <c r="H106" s="220"/>
      <c r="I106" s="220"/>
      <c r="J106" s="220">
        <f>G106</f>
        <v>0</v>
      </c>
      <c r="K106" s="232"/>
    </row>
    <row r="107" spans="1:12" s="106" customFormat="1" ht="39" thickBot="1" x14ac:dyDescent="0.3">
      <c r="A107" s="229"/>
      <c r="B107" s="233" t="s">
        <v>179</v>
      </c>
      <c r="C107" s="234" t="s">
        <v>161</v>
      </c>
      <c r="D107" s="56" t="s">
        <v>55</v>
      </c>
      <c r="E107" s="235">
        <v>0</v>
      </c>
      <c r="F107" s="236">
        <v>0</v>
      </c>
      <c r="G107" s="237">
        <f>E107*F107</f>
        <v>0</v>
      </c>
      <c r="H107" s="238"/>
      <c r="I107" s="238"/>
      <c r="J107" s="238"/>
      <c r="K107" s="239"/>
    </row>
    <row r="108" spans="1:12" s="106" customFormat="1" ht="15.75" thickBot="1" x14ac:dyDescent="0.3">
      <c r="A108" s="229" t="s">
        <v>39</v>
      </c>
      <c r="B108" s="230"/>
      <c r="C108" s="230"/>
      <c r="D108" s="230"/>
      <c r="E108" s="230"/>
      <c r="F108" s="230"/>
      <c r="G108" s="240">
        <f>SUM(H108:K108)</f>
        <v>0</v>
      </c>
      <c r="H108" s="48">
        <f>H107</f>
        <v>0</v>
      </c>
      <c r="I108" s="48">
        <f>I107</f>
        <v>0</v>
      </c>
      <c r="J108" s="48">
        <f>J107</f>
        <v>0</v>
      </c>
      <c r="K108" s="48">
        <f>K107</f>
        <v>0</v>
      </c>
    </row>
    <row r="109" spans="1:12" ht="15.75" thickBot="1" x14ac:dyDescent="0.3">
      <c r="A109" s="241" t="s">
        <v>180</v>
      </c>
      <c r="B109" s="242"/>
      <c r="C109" s="242"/>
      <c r="D109" s="242"/>
      <c r="E109" s="242"/>
      <c r="F109" s="242"/>
      <c r="G109" s="243">
        <f>G15+G27+G34+G48+G58+G68+G77+G93+G104+G21+G108</f>
        <v>369512.58999999997</v>
      </c>
      <c r="H109" s="244"/>
      <c r="I109" s="244"/>
      <c r="J109" s="244"/>
      <c r="K109" s="245"/>
      <c r="L109" s="246"/>
    </row>
    <row r="110" spans="1:12" x14ac:dyDescent="0.25">
      <c r="A110" s="247"/>
      <c r="B110" s="248"/>
      <c r="C110" s="248"/>
      <c r="D110" s="249"/>
      <c r="E110" s="249"/>
      <c r="F110" s="249"/>
      <c r="G110" s="159"/>
    </row>
    <row r="111" spans="1:12" ht="30" x14ac:dyDescent="0.25">
      <c r="A111" s="250"/>
      <c r="B111" s="251" t="s">
        <v>181</v>
      </c>
      <c r="C111" s="251"/>
      <c r="D111" s="106"/>
      <c r="E111" s="106"/>
      <c r="F111" s="106"/>
      <c r="G111" s="106"/>
    </row>
    <row r="112" spans="1:12" ht="30" x14ac:dyDescent="0.25">
      <c r="A112" s="250"/>
      <c r="B112" s="252" t="s">
        <v>182</v>
      </c>
      <c r="C112" s="252"/>
      <c r="D112" s="159"/>
      <c r="E112" s="159"/>
      <c r="F112" s="106"/>
      <c r="G112" s="106"/>
    </row>
    <row r="113" spans="1:7" x14ac:dyDescent="0.25">
      <c r="A113" s="250"/>
      <c r="B113" s="253" t="s">
        <v>183</v>
      </c>
      <c r="C113" s="253"/>
      <c r="D113" s="254" t="s">
        <v>184</v>
      </c>
      <c r="E113" s="255"/>
      <c r="F113" s="106"/>
      <c r="G113" s="106"/>
    </row>
    <row r="114" spans="1:7" ht="30" x14ac:dyDescent="0.25">
      <c r="A114" s="250"/>
      <c r="B114" s="252" t="s">
        <v>185</v>
      </c>
      <c r="C114" s="252"/>
      <c r="D114" s="256"/>
      <c r="E114" s="256"/>
      <c r="F114" s="106"/>
      <c r="G114" s="106"/>
    </row>
    <row r="115" spans="1:7" x14ac:dyDescent="0.25">
      <c r="A115" s="250"/>
      <c r="B115" s="253" t="s">
        <v>183</v>
      </c>
      <c r="C115" s="253"/>
      <c r="D115" s="254" t="s">
        <v>184</v>
      </c>
      <c r="E115" s="106"/>
      <c r="F115" s="106"/>
      <c r="G115" s="106"/>
    </row>
    <row r="116" spans="1:7" x14ac:dyDescent="0.25">
      <c r="A116" s="250"/>
      <c r="B116" s="257"/>
      <c r="C116" s="257"/>
      <c r="D116" s="106"/>
      <c r="E116" s="106"/>
      <c r="F116" s="106"/>
      <c r="G116" s="106"/>
    </row>
    <row r="117" spans="1:7" x14ac:dyDescent="0.25">
      <c r="A117" s="250"/>
      <c r="B117" s="257"/>
      <c r="C117" s="257"/>
      <c r="D117" s="106"/>
      <c r="E117" s="106"/>
      <c r="F117" s="106"/>
      <c r="G117" s="106"/>
    </row>
    <row r="118" spans="1:7" x14ac:dyDescent="0.25">
      <c r="A118" s="250"/>
      <c r="B118" s="257"/>
      <c r="C118" s="257"/>
      <c r="D118" s="106"/>
      <c r="E118" s="106"/>
      <c r="F118" s="106"/>
      <c r="G118" s="106"/>
    </row>
    <row r="119" spans="1:7" x14ac:dyDescent="0.25">
      <c r="A119" s="250"/>
      <c r="B119" s="257"/>
      <c r="C119" s="257"/>
      <c r="D119" s="106"/>
      <c r="E119" s="106"/>
      <c r="F119" s="106"/>
      <c r="G119" s="106"/>
    </row>
    <row r="120" spans="1:7" x14ac:dyDescent="0.25">
      <c r="A120" s="250"/>
      <c r="B120" s="257"/>
      <c r="C120" s="257"/>
      <c r="D120" s="106"/>
      <c r="E120" s="106"/>
      <c r="F120" s="106"/>
      <c r="G120" s="106"/>
    </row>
    <row r="121" spans="1:7" x14ac:dyDescent="0.25">
      <c r="A121" s="250"/>
      <c r="B121" s="257"/>
      <c r="C121" s="257"/>
      <c r="D121" s="106"/>
      <c r="E121" s="106"/>
      <c r="F121" s="106"/>
      <c r="G121" s="106"/>
    </row>
    <row r="122" spans="1:7" x14ac:dyDescent="0.25">
      <c r="A122" s="250"/>
      <c r="B122" s="257"/>
      <c r="C122" s="257"/>
      <c r="D122" s="106"/>
      <c r="E122" s="106"/>
      <c r="F122" s="106"/>
      <c r="G122" s="106"/>
    </row>
    <row r="123" spans="1:7" x14ac:dyDescent="0.25">
      <c r="A123" s="250"/>
      <c r="B123" s="257"/>
      <c r="C123" s="257"/>
      <c r="D123" s="106"/>
      <c r="E123" s="106"/>
      <c r="F123" s="106"/>
      <c r="G123" s="106"/>
    </row>
    <row r="124" spans="1:7" x14ac:dyDescent="0.25">
      <c r="A124" s="250"/>
      <c r="B124" s="257"/>
      <c r="C124" s="257"/>
      <c r="D124" s="106"/>
      <c r="E124" s="106"/>
      <c r="F124" s="106"/>
      <c r="G124" s="106"/>
    </row>
    <row r="125" spans="1:7" x14ac:dyDescent="0.25">
      <c r="A125" s="250"/>
      <c r="B125" s="257"/>
      <c r="C125" s="257"/>
      <c r="D125" s="106"/>
      <c r="E125" s="106"/>
      <c r="F125" s="106"/>
      <c r="G125" s="106"/>
    </row>
    <row r="126" spans="1:7" x14ac:dyDescent="0.25">
      <c r="A126" s="250"/>
      <c r="B126" s="257"/>
      <c r="C126" s="257"/>
      <c r="D126" s="106"/>
      <c r="E126" s="106"/>
      <c r="F126" s="106"/>
      <c r="G126" s="106"/>
    </row>
    <row r="127" spans="1:7" x14ac:dyDescent="0.25">
      <c r="A127" s="250"/>
      <c r="B127" s="257"/>
      <c r="C127" s="257"/>
      <c r="D127" s="106"/>
      <c r="E127" s="106"/>
      <c r="F127" s="106"/>
      <c r="G127" s="106"/>
    </row>
    <row r="128" spans="1:7" x14ac:dyDescent="0.25">
      <c r="A128" s="250"/>
      <c r="B128" s="257"/>
      <c r="C128" s="257"/>
      <c r="D128" s="106"/>
      <c r="E128" s="106"/>
      <c r="F128" s="106"/>
      <c r="G128" s="106"/>
    </row>
    <row r="129" spans="1:7" x14ac:dyDescent="0.25">
      <c r="A129" s="250"/>
      <c r="B129" s="257"/>
      <c r="C129" s="257"/>
      <c r="D129" s="106"/>
      <c r="E129" s="106"/>
      <c r="F129" s="106"/>
      <c r="G129" s="106"/>
    </row>
    <row r="130" spans="1:7" x14ac:dyDescent="0.25">
      <c r="A130" s="250"/>
      <c r="B130" s="257"/>
      <c r="C130" s="257"/>
      <c r="D130" s="106"/>
      <c r="E130" s="106"/>
      <c r="F130" s="106"/>
      <c r="G130" s="106"/>
    </row>
    <row r="131" spans="1:7" x14ac:dyDescent="0.25">
      <c r="A131" s="250"/>
      <c r="B131" s="257"/>
      <c r="C131" s="257"/>
      <c r="D131" s="106"/>
      <c r="E131" s="106"/>
      <c r="F131" s="106"/>
      <c r="G131" s="106"/>
    </row>
    <row r="132" spans="1:7" x14ac:dyDescent="0.25">
      <c r="A132" s="250"/>
      <c r="B132" s="257"/>
      <c r="C132" s="257"/>
      <c r="D132" s="106"/>
      <c r="E132" s="106"/>
      <c r="F132" s="106"/>
      <c r="G132" s="106"/>
    </row>
    <row r="133" spans="1:7" x14ac:dyDescent="0.25">
      <c r="A133" s="250"/>
      <c r="B133" s="257"/>
      <c r="C133" s="257"/>
      <c r="D133" s="106"/>
      <c r="E133" s="106"/>
      <c r="F133" s="106"/>
      <c r="G133" s="106"/>
    </row>
    <row r="134" spans="1:7" x14ac:dyDescent="0.25">
      <c r="A134" s="250"/>
      <c r="B134" s="257"/>
      <c r="C134" s="257"/>
      <c r="D134" s="106"/>
      <c r="E134" s="106"/>
      <c r="F134" s="106"/>
      <c r="G134" s="106"/>
    </row>
    <row r="135" spans="1:7" x14ac:dyDescent="0.25">
      <c r="A135" s="250"/>
      <c r="B135" s="257"/>
      <c r="C135" s="257"/>
      <c r="D135" s="106"/>
      <c r="E135" s="106"/>
      <c r="F135" s="106"/>
      <c r="G135" s="106"/>
    </row>
    <row r="136" spans="1:7" x14ac:dyDescent="0.25">
      <c r="A136" s="250"/>
      <c r="B136" s="257"/>
      <c r="C136" s="257"/>
      <c r="D136" s="106"/>
      <c r="E136" s="106"/>
      <c r="F136" s="106"/>
      <c r="G136" s="106"/>
    </row>
    <row r="137" spans="1:7" x14ac:dyDescent="0.25">
      <c r="A137" s="250"/>
      <c r="B137" s="257"/>
      <c r="C137" s="257"/>
      <c r="D137" s="106"/>
      <c r="E137" s="106"/>
      <c r="F137" s="106"/>
      <c r="G137" s="106"/>
    </row>
    <row r="138" spans="1:7" x14ac:dyDescent="0.25">
      <c r="A138" s="250"/>
      <c r="B138" s="257"/>
      <c r="C138" s="257"/>
      <c r="D138" s="106"/>
      <c r="E138" s="106"/>
      <c r="F138" s="106"/>
      <c r="G138" s="106"/>
    </row>
    <row r="139" spans="1:7" x14ac:dyDescent="0.25">
      <c r="A139" s="250"/>
      <c r="B139" s="257"/>
      <c r="C139" s="257"/>
      <c r="D139" s="106"/>
      <c r="E139" s="106"/>
      <c r="F139" s="106"/>
      <c r="G139" s="106"/>
    </row>
    <row r="140" spans="1:7" x14ac:dyDescent="0.25">
      <c r="A140" s="250"/>
      <c r="B140" s="257"/>
      <c r="C140" s="257"/>
      <c r="D140" s="106"/>
      <c r="E140" s="106"/>
      <c r="F140" s="106"/>
      <c r="G140" s="106"/>
    </row>
    <row r="141" spans="1:7" x14ac:dyDescent="0.25">
      <c r="A141" s="250"/>
      <c r="B141" s="257"/>
      <c r="C141" s="257"/>
      <c r="D141" s="106"/>
      <c r="E141" s="106"/>
      <c r="F141" s="106"/>
      <c r="G141" s="106"/>
    </row>
    <row r="142" spans="1:7" x14ac:dyDescent="0.25">
      <c r="A142" s="250"/>
      <c r="B142" s="257"/>
      <c r="C142" s="257"/>
      <c r="D142" s="106"/>
      <c r="E142" s="106"/>
      <c r="F142" s="106"/>
      <c r="G142" s="106"/>
    </row>
    <row r="143" spans="1:7" x14ac:dyDescent="0.25">
      <c r="A143" s="250"/>
      <c r="B143" s="257"/>
      <c r="C143" s="257"/>
      <c r="D143" s="106"/>
      <c r="E143" s="106"/>
      <c r="F143" s="106"/>
      <c r="G143" s="106"/>
    </row>
    <row r="144" spans="1:7" x14ac:dyDescent="0.25">
      <c r="A144" s="250"/>
      <c r="B144" s="257"/>
      <c r="C144" s="257"/>
      <c r="D144" s="106"/>
      <c r="E144" s="106"/>
      <c r="F144" s="106"/>
      <c r="G144" s="106"/>
    </row>
    <row r="145" spans="1:7" x14ac:dyDescent="0.25">
      <c r="A145" s="250"/>
      <c r="B145" s="257"/>
      <c r="C145" s="257"/>
      <c r="D145" s="106"/>
      <c r="E145" s="106"/>
      <c r="F145" s="106"/>
      <c r="G145" s="106"/>
    </row>
    <row r="146" spans="1:7" x14ac:dyDescent="0.25">
      <c r="A146" s="250"/>
      <c r="B146" s="257"/>
      <c r="C146" s="257"/>
      <c r="D146" s="106"/>
      <c r="E146" s="106"/>
      <c r="F146" s="106"/>
      <c r="G146" s="106"/>
    </row>
    <row r="147" spans="1:7" x14ac:dyDescent="0.25">
      <c r="A147" s="250"/>
      <c r="B147" s="257"/>
      <c r="C147" s="257"/>
      <c r="D147" s="106"/>
      <c r="E147" s="106"/>
      <c r="F147" s="106"/>
      <c r="G147" s="106"/>
    </row>
    <row r="148" spans="1:7" x14ac:dyDescent="0.25">
      <c r="A148" s="250"/>
      <c r="B148" s="257"/>
      <c r="C148" s="257"/>
      <c r="D148" s="106"/>
      <c r="E148" s="106"/>
      <c r="F148" s="106"/>
      <c r="G148" s="106"/>
    </row>
    <row r="149" spans="1:7" x14ac:dyDescent="0.25">
      <c r="A149" s="250"/>
      <c r="B149" s="257"/>
      <c r="C149" s="257"/>
      <c r="D149" s="106"/>
      <c r="E149" s="106"/>
      <c r="F149" s="106"/>
      <c r="G149" s="106"/>
    </row>
    <row r="150" spans="1:7" x14ac:dyDescent="0.25">
      <c r="A150" s="250"/>
      <c r="B150" s="257"/>
      <c r="C150" s="257"/>
      <c r="D150" s="106"/>
      <c r="E150" s="106"/>
      <c r="F150" s="106"/>
      <c r="G150" s="106"/>
    </row>
    <row r="151" spans="1:7" x14ac:dyDescent="0.25">
      <c r="A151" s="250"/>
      <c r="B151" s="257"/>
      <c r="C151" s="257"/>
      <c r="D151" s="106"/>
      <c r="E151" s="106"/>
      <c r="F151" s="106"/>
      <c r="G151" s="106"/>
    </row>
    <row r="152" spans="1:7" x14ac:dyDescent="0.25">
      <c r="A152" s="250"/>
      <c r="B152" s="257"/>
      <c r="C152" s="257"/>
      <c r="D152" s="106"/>
      <c r="E152" s="106"/>
      <c r="F152" s="106"/>
      <c r="G152" s="106"/>
    </row>
    <row r="153" spans="1:7" x14ac:dyDescent="0.25">
      <c r="A153" s="250"/>
      <c r="B153" s="257"/>
      <c r="C153" s="257"/>
      <c r="D153" s="106"/>
      <c r="E153" s="106"/>
      <c r="F153" s="106"/>
      <c r="G153" s="106"/>
    </row>
    <row r="154" spans="1:7" x14ac:dyDescent="0.25">
      <c r="A154" s="250"/>
      <c r="B154" s="257"/>
      <c r="C154" s="257"/>
      <c r="D154" s="106"/>
      <c r="E154" s="106"/>
      <c r="F154" s="106"/>
      <c r="G154" s="106"/>
    </row>
    <row r="155" spans="1:7" x14ac:dyDescent="0.25">
      <c r="A155" s="250"/>
      <c r="B155" s="257"/>
      <c r="C155" s="257"/>
      <c r="D155" s="106"/>
      <c r="E155" s="106"/>
      <c r="F155" s="106"/>
      <c r="G155" s="106"/>
    </row>
    <row r="156" spans="1:7" x14ac:dyDescent="0.25">
      <c r="A156" s="250"/>
      <c r="B156" s="257"/>
      <c r="C156" s="257"/>
      <c r="D156" s="106"/>
      <c r="E156" s="106"/>
      <c r="F156" s="106"/>
      <c r="G156" s="106"/>
    </row>
    <row r="157" spans="1:7" x14ac:dyDescent="0.25">
      <c r="A157" s="250"/>
      <c r="B157" s="257"/>
      <c r="C157" s="257"/>
      <c r="D157" s="106"/>
      <c r="E157" s="106"/>
      <c r="F157" s="106"/>
      <c r="G157" s="106"/>
    </row>
    <row r="158" spans="1:7" x14ac:dyDescent="0.25">
      <c r="A158" s="250"/>
      <c r="B158" s="257"/>
      <c r="C158" s="257"/>
      <c r="D158" s="106"/>
      <c r="E158" s="106"/>
      <c r="F158" s="106"/>
      <c r="G158" s="106"/>
    </row>
    <row r="159" spans="1:7" x14ac:dyDescent="0.25">
      <c r="A159" s="250"/>
      <c r="B159" s="257"/>
      <c r="C159" s="257"/>
      <c r="D159" s="106"/>
      <c r="E159" s="106"/>
      <c r="F159" s="106"/>
      <c r="G159" s="106"/>
    </row>
    <row r="160" spans="1:7" x14ac:dyDescent="0.25">
      <c r="A160" s="250"/>
      <c r="B160" s="257"/>
      <c r="C160" s="257"/>
      <c r="D160" s="106"/>
      <c r="E160" s="106"/>
      <c r="F160" s="106"/>
      <c r="G160" s="106"/>
    </row>
    <row r="161" spans="1:7" x14ac:dyDescent="0.25">
      <c r="A161" s="250"/>
      <c r="B161" s="257"/>
      <c r="C161" s="257"/>
      <c r="D161" s="106"/>
      <c r="E161" s="106"/>
      <c r="F161" s="106"/>
      <c r="G161" s="106"/>
    </row>
    <row r="162" spans="1:7" x14ac:dyDescent="0.25">
      <c r="A162" s="250"/>
      <c r="B162" s="257"/>
      <c r="C162" s="257"/>
      <c r="D162" s="106"/>
      <c r="E162" s="106"/>
      <c r="F162" s="106"/>
      <c r="G162" s="106"/>
    </row>
    <row r="163" spans="1:7" x14ac:dyDescent="0.25">
      <c r="A163" s="250"/>
      <c r="B163" s="257"/>
      <c r="C163" s="257"/>
      <c r="D163" s="106"/>
      <c r="E163" s="106"/>
      <c r="F163" s="106"/>
      <c r="G163" s="106"/>
    </row>
    <row r="164" spans="1:7" x14ac:dyDescent="0.25">
      <c r="A164" s="250"/>
      <c r="B164" s="257"/>
      <c r="C164" s="257"/>
      <c r="D164" s="106"/>
      <c r="E164" s="106"/>
      <c r="F164" s="106"/>
      <c r="G164" s="106"/>
    </row>
    <row r="165" spans="1:7" x14ac:dyDescent="0.25">
      <c r="A165" s="250"/>
      <c r="B165" s="257"/>
      <c r="C165" s="257"/>
      <c r="D165" s="106"/>
      <c r="E165" s="106"/>
      <c r="F165" s="106"/>
      <c r="G165" s="106"/>
    </row>
    <row r="166" spans="1:7" x14ac:dyDescent="0.25">
      <c r="A166" s="250"/>
      <c r="B166" s="257"/>
      <c r="C166" s="257"/>
      <c r="D166" s="106"/>
      <c r="E166" s="106"/>
      <c r="F166" s="106"/>
      <c r="G166" s="106"/>
    </row>
    <row r="167" spans="1:7" x14ac:dyDescent="0.25">
      <c r="A167" s="250"/>
      <c r="B167" s="257"/>
      <c r="C167" s="257"/>
      <c r="D167" s="106"/>
      <c r="E167" s="106"/>
      <c r="F167" s="106"/>
      <c r="G167" s="106"/>
    </row>
    <row r="168" spans="1:7" x14ac:dyDescent="0.25">
      <c r="A168" s="250"/>
      <c r="B168" s="257"/>
      <c r="C168" s="257"/>
      <c r="D168" s="106"/>
      <c r="E168" s="106"/>
      <c r="F168" s="106"/>
      <c r="G168" s="106"/>
    </row>
    <row r="169" spans="1:7" x14ac:dyDescent="0.25">
      <c r="A169" s="250"/>
      <c r="B169" s="257"/>
      <c r="C169" s="257"/>
      <c r="D169" s="106"/>
      <c r="E169" s="106"/>
      <c r="F169" s="106"/>
      <c r="G169" s="106"/>
    </row>
    <row r="170" spans="1:7" x14ac:dyDescent="0.25">
      <c r="A170" s="250"/>
      <c r="B170" s="257"/>
      <c r="C170" s="257"/>
      <c r="D170" s="106"/>
      <c r="E170" s="106"/>
      <c r="F170" s="106"/>
      <c r="G170" s="106"/>
    </row>
    <row r="171" spans="1:7" x14ac:dyDescent="0.25">
      <c r="A171" s="250"/>
      <c r="B171" s="257"/>
      <c r="C171" s="257"/>
      <c r="D171" s="106"/>
      <c r="E171" s="106"/>
      <c r="F171" s="106"/>
      <c r="G171" s="106"/>
    </row>
    <row r="172" spans="1:7" x14ac:dyDescent="0.25">
      <c r="A172" s="250"/>
      <c r="B172" s="257"/>
      <c r="C172" s="257"/>
      <c r="D172" s="106"/>
      <c r="E172" s="106"/>
      <c r="F172" s="106"/>
      <c r="G172" s="106"/>
    </row>
    <row r="173" spans="1:7" x14ac:dyDescent="0.25">
      <c r="A173" s="250"/>
      <c r="B173" s="257"/>
      <c r="C173" s="257"/>
      <c r="D173" s="106"/>
      <c r="E173" s="106"/>
      <c r="F173" s="106"/>
      <c r="G173" s="106"/>
    </row>
    <row r="174" spans="1:7" x14ac:dyDescent="0.25">
      <c r="A174" s="250"/>
      <c r="B174" s="257"/>
      <c r="C174" s="257"/>
      <c r="D174" s="106"/>
      <c r="E174" s="106"/>
      <c r="F174" s="106"/>
      <c r="G174" s="106"/>
    </row>
    <row r="175" spans="1:7" x14ac:dyDescent="0.25">
      <c r="A175" s="250"/>
      <c r="B175" s="257"/>
      <c r="C175" s="257"/>
      <c r="D175" s="106"/>
      <c r="E175" s="106"/>
      <c r="F175" s="106"/>
      <c r="G175" s="106"/>
    </row>
    <row r="176" spans="1:7" x14ac:dyDescent="0.25">
      <c r="A176" s="250"/>
      <c r="B176" s="257"/>
      <c r="C176" s="257"/>
      <c r="D176" s="106"/>
      <c r="E176" s="106"/>
      <c r="F176" s="106"/>
      <c r="G176" s="106"/>
    </row>
    <row r="177" spans="1:7" x14ac:dyDescent="0.25">
      <c r="A177" s="250"/>
      <c r="B177" s="257"/>
      <c r="C177" s="257"/>
      <c r="D177" s="106"/>
      <c r="E177" s="106"/>
      <c r="F177" s="106"/>
      <c r="G177" s="106"/>
    </row>
    <row r="178" spans="1:7" x14ac:dyDescent="0.25">
      <c r="A178" s="250"/>
      <c r="B178" s="257"/>
      <c r="C178" s="257"/>
      <c r="D178" s="106"/>
      <c r="E178" s="106"/>
      <c r="F178" s="106"/>
      <c r="G178" s="106"/>
    </row>
    <row r="179" spans="1:7" x14ac:dyDescent="0.25">
      <c r="A179" s="250"/>
      <c r="B179" s="257"/>
      <c r="C179" s="257"/>
      <c r="D179" s="106"/>
      <c r="E179" s="106"/>
      <c r="F179" s="106"/>
      <c r="G179" s="106"/>
    </row>
    <row r="180" spans="1:7" x14ac:dyDescent="0.25">
      <c r="A180" s="250"/>
      <c r="B180" s="257"/>
      <c r="C180" s="257"/>
      <c r="D180" s="106"/>
      <c r="E180" s="106"/>
      <c r="F180" s="106"/>
      <c r="G180" s="106"/>
    </row>
    <row r="181" spans="1:7" x14ac:dyDescent="0.25">
      <c r="A181" s="250"/>
      <c r="B181" s="257"/>
      <c r="C181" s="257"/>
      <c r="D181" s="106"/>
      <c r="E181" s="106"/>
      <c r="F181" s="106"/>
      <c r="G181" s="106"/>
    </row>
    <row r="182" spans="1:7" x14ac:dyDescent="0.25">
      <c r="A182" s="250"/>
      <c r="B182" s="257"/>
      <c r="C182" s="257"/>
      <c r="D182" s="106"/>
      <c r="E182" s="106"/>
      <c r="F182" s="106"/>
      <c r="G182" s="106"/>
    </row>
    <row r="183" spans="1:7" x14ac:dyDescent="0.25">
      <c r="A183" s="250"/>
      <c r="B183" s="257"/>
      <c r="C183" s="257"/>
      <c r="D183" s="106"/>
      <c r="E183" s="106"/>
      <c r="F183" s="106"/>
      <c r="G183" s="106"/>
    </row>
    <row r="184" spans="1:7" x14ac:dyDescent="0.25">
      <c r="A184" s="250"/>
      <c r="B184" s="257"/>
      <c r="C184" s="257"/>
      <c r="D184" s="106"/>
      <c r="E184" s="106"/>
      <c r="F184" s="106"/>
      <c r="G184" s="106"/>
    </row>
    <row r="185" spans="1:7" x14ac:dyDescent="0.25">
      <c r="A185" s="250"/>
      <c r="B185" s="257"/>
      <c r="C185" s="257"/>
      <c r="D185" s="106"/>
      <c r="E185" s="106"/>
      <c r="F185" s="106"/>
      <c r="G185" s="106"/>
    </row>
    <row r="186" spans="1:7" x14ac:dyDescent="0.25">
      <c r="A186" s="250"/>
      <c r="B186" s="257"/>
      <c r="C186" s="257"/>
      <c r="D186" s="106"/>
      <c r="E186" s="106"/>
      <c r="F186" s="106"/>
      <c r="G186" s="106"/>
    </row>
    <row r="187" spans="1:7" x14ac:dyDescent="0.25">
      <c r="A187" s="250"/>
      <c r="B187" s="257"/>
      <c r="C187" s="257"/>
      <c r="D187" s="106"/>
      <c r="E187" s="106"/>
      <c r="F187" s="106"/>
      <c r="G187" s="106"/>
    </row>
    <row r="188" spans="1:7" x14ac:dyDescent="0.25">
      <c r="A188" s="250"/>
      <c r="B188" s="257"/>
      <c r="C188" s="257"/>
      <c r="D188" s="106"/>
      <c r="E188" s="106"/>
      <c r="F188" s="106"/>
      <c r="G188" s="106"/>
    </row>
    <row r="189" spans="1:7" x14ac:dyDescent="0.25">
      <c r="A189" s="250"/>
      <c r="B189" s="257"/>
      <c r="C189" s="257"/>
      <c r="D189" s="106"/>
      <c r="E189" s="106"/>
      <c r="F189" s="106"/>
      <c r="G189" s="106"/>
    </row>
    <row r="190" spans="1:7" x14ac:dyDescent="0.25">
      <c r="A190" s="250"/>
      <c r="B190" s="257"/>
      <c r="C190" s="257"/>
      <c r="D190" s="106"/>
      <c r="E190" s="106"/>
      <c r="F190" s="106"/>
      <c r="G190" s="106"/>
    </row>
    <row r="191" spans="1:7" x14ac:dyDescent="0.25">
      <c r="A191" s="250"/>
      <c r="B191" s="257"/>
      <c r="C191" s="257"/>
      <c r="D191" s="106"/>
      <c r="E191" s="106"/>
      <c r="F191" s="106"/>
      <c r="G191" s="106"/>
    </row>
    <row r="192" spans="1:7" x14ac:dyDescent="0.25">
      <c r="A192" s="250"/>
      <c r="B192" s="257"/>
      <c r="C192" s="257"/>
      <c r="D192" s="106"/>
      <c r="E192" s="106"/>
      <c r="F192" s="106"/>
      <c r="G192" s="106"/>
    </row>
    <row r="193" spans="1:7" x14ac:dyDescent="0.25">
      <c r="A193" s="250"/>
      <c r="B193" s="257"/>
      <c r="C193" s="257"/>
      <c r="D193" s="106"/>
      <c r="E193" s="106"/>
      <c r="F193" s="106"/>
      <c r="G193" s="106"/>
    </row>
    <row r="194" spans="1:7" x14ac:dyDescent="0.25">
      <c r="A194" s="250"/>
      <c r="B194" s="257"/>
      <c r="C194" s="257"/>
      <c r="D194" s="106"/>
      <c r="E194" s="106"/>
      <c r="F194" s="106"/>
      <c r="G194" s="106"/>
    </row>
    <row r="195" spans="1:7" x14ac:dyDescent="0.25">
      <c r="A195" s="250"/>
      <c r="B195" s="257"/>
      <c r="C195" s="257"/>
      <c r="D195" s="106"/>
      <c r="E195" s="106"/>
      <c r="F195" s="106"/>
      <c r="G195" s="106"/>
    </row>
    <row r="196" spans="1:7" x14ac:dyDescent="0.25">
      <c r="A196" s="250"/>
      <c r="B196" s="257"/>
      <c r="C196" s="257"/>
      <c r="D196" s="106"/>
      <c r="E196" s="106"/>
      <c r="F196" s="106"/>
      <c r="G196" s="106"/>
    </row>
    <row r="197" spans="1:7" x14ac:dyDescent="0.25">
      <c r="A197" s="250"/>
      <c r="B197" s="257"/>
      <c r="C197" s="257"/>
      <c r="D197" s="106"/>
      <c r="E197" s="106"/>
      <c r="F197" s="106"/>
      <c r="G197" s="106"/>
    </row>
    <row r="198" spans="1:7" x14ac:dyDescent="0.25">
      <c r="A198" s="250"/>
      <c r="B198" s="257"/>
      <c r="C198" s="257"/>
      <c r="D198" s="106"/>
      <c r="E198" s="106"/>
      <c r="F198" s="106"/>
      <c r="G198" s="106"/>
    </row>
    <row r="199" spans="1:7" x14ac:dyDescent="0.25">
      <c r="A199" s="250"/>
      <c r="B199" s="257"/>
      <c r="C199" s="257"/>
      <c r="D199" s="106"/>
      <c r="E199" s="106"/>
      <c r="F199" s="106"/>
      <c r="G199" s="106"/>
    </row>
    <row r="200" spans="1:7" x14ac:dyDescent="0.25">
      <c r="A200" s="250"/>
      <c r="B200" s="257"/>
      <c r="C200" s="257"/>
      <c r="D200" s="106"/>
      <c r="E200" s="106"/>
      <c r="F200" s="106"/>
      <c r="G200" s="106"/>
    </row>
    <row r="201" spans="1:7" x14ac:dyDescent="0.25">
      <c r="A201" s="250"/>
      <c r="B201" s="257"/>
      <c r="C201" s="257"/>
      <c r="D201" s="106"/>
      <c r="E201" s="106"/>
      <c r="F201" s="106"/>
      <c r="G201" s="106"/>
    </row>
    <row r="202" spans="1:7" x14ac:dyDescent="0.25">
      <c r="A202" s="250"/>
      <c r="B202" s="257"/>
      <c r="C202" s="257"/>
      <c r="D202" s="106"/>
      <c r="E202" s="106"/>
      <c r="F202" s="106"/>
      <c r="G202" s="106"/>
    </row>
    <row r="203" spans="1:7" x14ac:dyDescent="0.25">
      <c r="A203" s="250"/>
      <c r="B203" s="257"/>
      <c r="C203" s="257"/>
      <c r="D203" s="106"/>
      <c r="E203" s="106"/>
      <c r="F203" s="106"/>
      <c r="G203" s="106"/>
    </row>
    <row r="204" spans="1:7" x14ac:dyDescent="0.25">
      <c r="A204" s="250"/>
      <c r="B204" s="257"/>
      <c r="C204" s="257"/>
      <c r="D204" s="106"/>
      <c r="E204" s="106"/>
      <c r="F204" s="106"/>
      <c r="G204" s="106"/>
    </row>
    <row r="205" spans="1:7" x14ac:dyDescent="0.25">
      <c r="A205" s="250"/>
      <c r="B205" s="257"/>
      <c r="C205" s="257"/>
      <c r="D205" s="106"/>
      <c r="E205" s="106"/>
      <c r="F205" s="106"/>
      <c r="G205" s="106"/>
    </row>
    <row r="206" spans="1:7" x14ac:dyDescent="0.25">
      <c r="A206" s="250"/>
      <c r="B206" s="257"/>
      <c r="C206" s="257"/>
      <c r="D206" s="106"/>
      <c r="E206" s="106"/>
      <c r="F206" s="106"/>
      <c r="G206" s="106"/>
    </row>
    <row r="207" spans="1:7" x14ac:dyDescent="0.25">
      <c r="A207" s="250"/>
      <c r="B207" s="257"/>
      <c r="C207" s="257"/>
      <c r="D207" s="106"/>
      <c r="E207" s="106"/>
      <c r="F207" s="106"/>
      <c r="G207" s="106"/>
    </row>
    <row r="208" spans="1:7" x14ac:dyDescent="0.25">
      <c r="A208" s="250"/>
      <c r="B208" s="257"/>
      <c r="C208" s="257"/>
      <c r="D208" s="106"/>
      <c r="E208" s="106"/>
      <c r="F208" s="106"/>
      <c r="G208" s="106"/>
    </row>
    <row r="209" spans="1:7" x14ac:dyDescent="0.25">
      <c r="A209" s="250"/>
      <c r="B209" s="257"/>
      <c r="C209" s="257"/>
      <c r="D209" s="106"/>
      <c r="E209" s="106"/>
      <c r="F209" s="106"/>
      <c r="G209" s="106"/>
    </row>
    <row r="210" spans="1:7" x14ac:dyDescent="0.25">
      <c r="A210" s="250"/>
      <c r="B210" s="257"/>
      <c r="C210" s="257"/>
      <c r="D210" s="106"/>
      <c r="E210" s="106"/>
      <c r="F210" s="106"/>
      <c r="G210" s="106"/>
    </row>
    <row r="211" spans="1:7" x14ac:dyDescent="0.25">
      <c r="A211" s="250"/>
      <c r="B211" s="257"/>
      <c r="C211" s="257"/>
      <c r="D211" s="106"/>
      <c r="E211" s="106"/>
      <c r="F211" s="106"/>
      <c r="G211" s="106"/>
    </row>
    <row r="212" spans="1:7" x14ac:dyDescent="0.25">
      <c r="A212" s="250"/>
      <c r="B212" s="257"/>
      <c r="C212" s="257"/>
      <c r="D212" s="106"/>
      <c r="E212" s="106"/>
      <c r="F212" s="106"/>
      <c r="G212" s="106"/>
    </row>
    <row r="213" spans="1:7" x14ac:dyDescent="0.25">
      <c r="A213" s="250"/>
      <c r="B213" s="257"/>
      <c r="C213" s="257"/>
      <c r="D213" s="106"/>
      <c r="E213" s="106"/>
      <c r="F213" s="106"/>
      <c r="G213" s="106"/>
    </row>
    <row r="214" spans="1:7" x14ac:dyDescent="0.25">
      <c r="A214" s="250"/>
      <c r="B214" s="257"/>
      <c r="C214" s="257"/>
      <c r="D214" s="106"/>
      <c r="E214" s="106"/>
      <c r="F214" s="106"/>
      <c r="G214" s="106"/>
    </row>
    <row r="215" spans="1:7" x14ac:dyDescent="0.25">
      <c r="A215" s="250"/>
      <c r="B215" s="257"/>
      <c r="C215" s="257"/>
      <c r="D215" s="106"/>
      <c r="E215" s="106"/>
      <c r="F215" s="106"/>
      <c r="G215" s="106"/>
    </row>
    <row r="216" spans="1:7" x14ac:dyDescent="0.25">
      <c r="A216" s="250"/>
      <c r="B216" s="257"/>
      <c r="C216" s="257"/>
      <c r="D216" s="106"/>
      <c r="E216" s="106"/>
      <c r="F216" s="106"/>
      <c r="G216" s="106"/>
    </row>
    <row r="217" spans="1:7" x14ac:dyDescent="0.25">
      <c r="A217" s="250"/>
      <c r="B217" s="257"/>
      <c r="C217" s="257"/>
      <c r="D217" s="106"/>
      <c r="E217" s="106"/>
      <c r="F217" s="106"/>
      <c r="G217" s="106"/>
    </row>
    <row r="218" spans="1:7" x14ac:dyDescent="0.25">
      <c r="A218" s="250"/>
      <c r="B218" s="257"/>
      <c r="C218" s="257"/>
      <c r="D218" s="106"/>
      <c r="E218" s="106"/>
      <c r="F218" s="106"/>
      <c r="G218" s="106"/>
    </row>
    <row r="219" spans="1:7" x14ac:dyDescent="0.25">
      <c r="A219" s="250"/>
      <c r="B219" s="257"/>
      <c r="C219" s="257"/>
      <c r="D219" s="106"/>
      <c r="E219" s="106"/>
      <c r="F219" s="106"/>
      <c r="G219" s="106"/>
    </row>
    <row r="220" spans="1:7" x14ac:dyDescent="0.25">
      <c r="A220" s="250"/>
      <c r="B220" s="257"/>
      <c r="C220" s="257"/>
      <c r="D220" s="106"/>
      <c r="E220" s="106"/>
      <c r="F220" s="106"/>
      <c r="G220" s="106"/>
    </row>
    <row r="221" spans="1:7" x14ac:dyDescent="0.25">
      <c r="A221" s="250"/>
      <c r="B221" s="257"/>
      <c r="C221" s="257"/>
      <c r="D221" s="106"/>
      <c r="E221" s="106"/>
      <c r="F221" s="106"/>
      <c r="G221" s="106"/>
    </row>
    <row r="222" spans="1:7" x14ac:dyDescent="0.25">
      <c r="A222" s="250"/>
      <c r="B222" s="257"/>
      <c r="C222" s="257"/>
      <c r="D222" s="106"/>
      <c r="E222" s="106"/>
      <c r="F222" s="106"/>
      <c r="G222" s="106"/>
    </row>
    <row r="223" spans="1:7" x14ac:dyDescent="0.25">
      <c r="A223" s="250"/>
      <c r="B223" s="257"/>
      <c r="C223" s="257"/>
      <c r="D223" s="106"/>
      <c r="E223" s="106"/>
      <c r="F223" s="106"/>
      <c r="G223" s="106"/>
    </row>
    <row r="224" spans="1:7" x14ac:dyDescent="0.25">
      <c r="A224" s="250"/>
      <c r="B224" s="257"/>
      <c r="C224" s="257"/>
      <c r="D224" s="106"/>
      <c r="E224" s="106"/>
      <c r="F224" s="106"/>
      <c r="G224" s="106"/>
    </row>
    <row r="225" spans="1:7" x14ac:dyDescent="0.25">
      <c r="A225" s="250"/>
      <c r="B225" s="257"/>
      <c r="C225" s="257"/>
      <c r="D225" s="106"/>
      <c r="E225" s="106"/>
      <c r="F225" s="106"/>
      <c r="G225" s="106"/>
    </row>
    <row r="226" spans="1:7" x14ac:dyDescent="0.25">
      <c r="A226" s="250"/>
      <c r="B226" s="257"/>
      <c r="C226" s="257"/>
      <c r="D226" s="106"/>
      <c r="E226" s="106"/>
      <c r="F226" s="106"/>
      <c r="G226" s="106"/>
    </row>
    <row r="227" spans="1:7" x14ac:dyDescent="0.25">
      <c r="A227" s="250"/>
      <c r="B227" s="257"/>
      <c r="C227" s="257"/>
      <c r="D227" s="106"/>
      <c r="E227" s="106"/>
      <c r="F227" s="106"/>
      <c r="G227" s="106"/>
    </row>
    <row r="228" spans="1:7" x14ac:dyDescent="0.25">
      <c r="A228" s="250"/>
      <c r="B228" s="257"/>
      <c r="C228" s="257"/>
      <c r="D228" s="106"/>
      <c r="E228" s="106"/>
      <c r="F228" s="106"/>
      <c r="G228" s="106"/>
    </row>
    <row r="229" spans="1:7" x14ac:dyDescent="0.25">
      <c r="A229" s="250"/>
      <c r="B229" s="257"/>
      <c r="C229" s="257"/>
      <c r="D229" s="106"/>
      <c r="E229" s="106"/>
      <c r="F229" s="106"/>
      <c r="G229" s="106"/>
    </row>
    <row r="230" spans="1:7" x14ac:dyDescent="0.25">
      <c r="A230" s="250"/>
      <c r="B230" s="257"/>
      <c r="C230" s="257"/>
      <c r="D230" s="106"/>
      <c r="E230" s="106"/>
      <c r="F230" s="106"/>
      <c r="G230" s="106"/>
    </row>
    <row r="231" spans="1:7" x14ac:dyDescent="0.25">
      <c r="A231" s="250"/>
      <c r="B231" s="257"/>
      <c r="C231" s="257"/>
      <c r="D231" s="106"/>
      <c r="E231" s="106"/>
      <c r="F231" s="106"/>
      <c r="G231" s="106"/>
    </row>
    <row r="232" spans="1:7" x14ac:dyDescent="0.25">
      <c r="A232" s="250"/>
      <c r="B232" s="257"/>
      <c r="C232" s="257"/>
      <c r="D232" s="106"/>
      <c r="E232" s="106"/>
      <c r="F232" s="106"/>
      <c r="G232" s="106"/>
    </row>
    <row r="233" spans="1:7" x14ac:dyDescent="0.25">
      <c r="A233" s="250"/>
      <c r="B233" s="257"/>
      <c r="C233" s="257"/>
      <c r="D233" s="106"/>
      <c r="E233" s="106"/>
      <c r="F233" s="106"/>
      <c r="G233" s="106"/>
    </row>
    <row r="234" spans="1:7" x14ac:dyDescent="0.25">
      <c r="A234" s="250"/>
      <c r="B234" s="257"/>
      <c r="C234" s="257"/>
      <c r="D234" s="106"/>
      <c r="E234" s="106"/>
      <c r="F234" s="106"/>
      <c r="G234" s="106"/>
    </row>
    <row r="235" spans="1:7" x14ac:dyDescent="0.25">
      <c r="A235" s="250"/>
      <c r="B235" s="257"/>
      <c r="C235" s="257"/>
      <c r="D235" s="106"/>
      <c r="E235" s="106"/>
      <c r="F235" s="106"/>
      <c r="G235" s="106"/>
    </row>
    <row r="236" spans="1:7" x14ac:dyDescent="0.25">
      <c r="A236" s="250"/>
      <c r="B236" s="257"/>
      <c r="C236" s="257"/>
      <c r="D236" s="106"/>
      <c r="E236" s="106"/>
      <c r="F236" s="106"/>
      <c r="G236" s="106"/>
    </row>
    <row r="237" spans="1:7" x14ac:dyDescent="0.25">
      <c r="A237" s="250"/>
      <c r="B237" s="257"/>
      <c r="C237" s="257"/>
      <c r="D237" s="106"/>
      <c r="E237" s="106"/>
      <c r="F237" s="106"/>
      <c r="G237" s="106"/>
    </row>
    <row r="238" spans="1:7" x14ac:dyDescent="0.25">
      <c r="A238" s="250"/>
      <c r="B238" s="257"/>
      <c r="C238" s="257"/>
      <c r="D238" s="106"/>
      <c r="E238" s="106"/>
      <c r="F238" s="106"/>
      <c r="G238" s="106"/>
    </row>
    <row r="239" spans="1:7" x14ac:dyDescent="0.25">
      <c r="A239" s="250"/>
      <c r="B239" s="257"/>
      <c r="C239" s="257"/>
      <c r="D239" s="106"/>
      <c r="E239" s="106"/>
      <c r="F239" s="106"/>
      <c r="G239" s="106"/>
    </row>
    <row r="240" spans="1:7" x14ac:dyDescent="0.25">
      <c r="A240" s="250"/>
      <c r="B240" s="257"/>
      <c r="C240" s="257"/>
      <c r="D240" s="106"/>
      <c r="E240" s="106"/>
      <c r="F240" s="106"/>
      <c r="G240" s="106"/>
    </row>
    <row r="241" spans="1:7" x14ac:dyDescent="0.25">
      <c r="A241" s="250"/>
      <c r="B241" s="257"/>
      <c r="C241" s="257"/>
      <c r="D241" s="106"/>
      <c r="E241" s="106"/>
      <c r="F241" s="106"/>
      <c r="G241" s="106"/>
    </row>
    <row r="242" spans="1:7" x14ac:dyDescent="0.25">
      <c r="A242" s="250"/>
      <c r="B242" s="257"/>
      <c r="C242" s="257"/>
      <c r="D242" s="106"/>
      <c r="E242" s="106"/>
      <c r="F242" s="106"/>
      <c r="G242" s="106"/>
    </row>
    <row r="243" spans="1:7" x14ac:dyDescent="0.25">
      <c r="A243" s="250"/>
      <c r="B243" s="257"/>
      <c r="C243" s="257"/>
      <c r="D243" s="106"/>
      <c r="E243" s="106"/>
      <c r="F243" s="106"/>
      <c r="G243" s="106"/>
    </row>
    <row r="244" spans="1:7" x14ac:dyDescent="0.25">
      <c r="A244" s="250"/>
      <c r="B244" s="257"/>
      <c r="C244" s="257"/>
      <c r="D244" s="106"/>
      <c r="E244" s="106"/>
      <c r="F244" s="106"/>
      <c r="G244" s="106"/>
    </row>
    <row r="245" spans="1:7" x14ac:dyDescent="0.25">
      <c r="A245" s="250"/>
      <c r="B245" s="257"/>
      <c r="C245" s="257"/>
      <c r="D245" s="106"/>
      <c r="E245" s="106"/>
      <c r="F245" s="106"/>
      <c r="G245" s="106"/>
    </row>
    <row r="246" spans="1:7" x14ac:dyDescent="0.25">
      <c r="A246" s="250"/>
      <c r="B246" s="257"/>
      <c r="C246" s="257"/>
      <c r="D246" s="106"/>
      <c r="E246" s="106"/>
      <c r="F246" s="106"/>
      <c r="G246" s="106"/>
    </row>
    <row r="247" spans="1:7" x14ac:dyDescent="0.25">
      <c r="A247" s="250"/>
      <c r="B247" s="257"/>
      <c r="C247" s="257"/>
      <c r="D247" s="106"/>
      <c r="E247" s="106"/>
      <c r="F247" s="106"/>
      <c r="G247" s="106"/>
    </row>
    <row r="248" spans="1:7" x14ac:dyDescent="0.25">
      <c r="A248" s="250"/>
      <c r="B248" s="257"/>
      <c r="C248" s="257"/>
      <c r="D248" s="106"/>
      <c r="E248" s="106"/>
      <c r="F248" s="106"/>
      <c r="G248" s="106"/>
    </row>
    <row r="249" spans="1:7" x14ac:dyDescent="0.25">
      <c r="A249" s="250"/>
      <c r="B249" s="257"/>
      <c r="C249" s="257"/>
      <c r="D249" s="106"/>
      <c r="E249" s="106"/>
      <c r="F249" s="106"/>
      <c r="G249" s="106"/>
    </row>
    <row r="250" spans="1:7" x14ac:dyDescent="0.25">
      <c r="A250" s="250"/>
      <c r="B250" s="257"/>
      <c r="C250" s="257"/>
      <c r="D250" s="106"/>
      <c r="E250" s="106"/>
      <c r="F250" s="106"/>
      <c r="G250" s="106"/>
    </row>
    <row r="251" spans="1:7" x14ac:dyDescent="0.25">
      <c r="A251" s="250"/>
      <c r="B251" s="257"/>
      <c r="C251" s="257"/>
      <c r="D251" s="106"/>
      <c r="E251" s="106"/>
      <c r="F251" s="106"/>
      <c r="G251" s="106"/>
    </row>
    <row r="252" spans="1:7" x14ac:dyDescent="0.25">
      <c r="A252" s="250"/>
      <c r="B252" s="257"/>
      <c r="C252" s="257"/>
      <c r="D252" s="106"/>
      <c r="E252" s="106"/>
      <c r="F252" s="106"/>
      <c r="G252" s="106"/>
    </row>
    <row r="253" spans="1:7" x14ac:dyDescent="0.25">
      <c r="A253" s="250"/>
      <c r="B253" s="257"/>
      <c r="C253" s="257"/>
      <c r="D253" s="106"/>
      <c r="E253" s="106"/>
      <c r="F253" s="106"/>
      <c r="G253" s="106"/>
    </row>
    <row r="254" spans="1:7" x14ac:dyDescent="0.25">
      <c r="A254" s="250"/>
      <c r="B254" s="257"/>
      <c r="C254" s="257"/>
      <c r="D254" s="106"/>
      <c r="E254" s="106"/>
      <c r="F254" s="106"/>
      <c r="G254" s="106"/>
    </row>
    <row r="255" spans="1:7" x14ac:dyDescent="0.25">
      <c r="A255" s="250"/>
      <c r="B255" s="257"/>
      <c r="C255" s="257"/>
      <c r="D255" s="106"/>
      <c r="E255" s="106"/>
      <c r="F255" s="106"/>
      <c r="G255" s="106"/>
    </row>
    <row r="256" spans="1:7" x14ac:dyDescent="0.25">
      <c r="A256" s="250"/>
      <c r="B256" s="257"/>
      <c r="C256" s="257"/>
      <c r="D256" s="106"/>
      <c r="E256" s="106"/>
      <c r="F256" s="106"/>
      <c r="G256" s="106"/>
    </row>
    <row r="257" spans="1:7" x14ac:dyDescent="0.25">
      <c r="A257" s="250"/>
      <c r="B257" s="257"/>
      <c r="C257" s="257"/>
      <c r="D257" s="106"/>
      <c r="E257" s="106"/>
      <c r="F257" s="106"/>
      <c r="G257" s="106"/>
    </row>
    <row r="258" spans="1:7" x14ac:dyDescent="0.25">
      <c r="A258" s="250"/>
      <c r="B258" s="257"/>
      <c r="C258" s="257"/>
      <c r="D258" s="106"/>
      <c r="E258" s="106"/>
      <c r="F258" s="106"/>
      <c r="G258" s="106"/>
    </row>
    <row r="259" spans="1:7" x14ac:dyDescent="0.25">
      <c r="A259" s="250"/>
      <c r="B259" s="257"/>
      <c r="C259" s="257"/>
      <c r="D259" s="106"/>
      <c r="E259" s="106"/>
      <c r="F259" s="106"/>
      <c r="G259" s="106"/>
    </row>
    <row r="260" spans="1:7" x14ac:dyDescent="0.25">
      <c r="A260" s="250"/>
      <c r="B260" s="257"/>
      <c r="C260" s="257"/>
      <c r="D260" s="106"/>
      <c r="E260" s="106"/>
      <c r="F260" s="106"/>
      <c r="G260" s="106"/>
    </row>
    <row r="261" spans="1:7" x14ac:dyDescent="0.25">
      <c r="A261" s="250"/>
      <c r="B261" s="257"/>
      <c r="C261" s="257"/>
      <c r="D261" s="106"/>
      <c r="E261" s="106"/>
      <c r="F261" s="106"/>
      <c r="G261" s="106"/>
    </row>
    <row r="262" spans="1:7" x14ac:dyDescent="0.25">
      <c r="A262" s="250"/>
      <c r="B262" s="257"/>
      <c r="C262" s="257"/>
      <c r="D262" s="106"/>
      <c r="E262" s="106"/>
      <c r="F262" s="106"/>
      <c r="G262" s="106"/>
    </row>
    <row r="263" spans="1:7" x14ac:dyDescent="0.25">
      <c r="A263" s="250"/>
      <c r="B263" s="257"/>
      <c r="C263" s="257"/>
      <c r="D263" s="106"/>
      <c r="E263" s="106"/>
      <c r="F263" s="106"/>
      <c r="G263" s="106"/>
    </row>
    <row r="264" spans="1:7" x14ac:dyDescent="0.25">
      <c r="A264" s="250"/>
      <c r="B264" s="257"/>
      <c r="C264" s="257"/>
      <c r="D264" s="106"/>
      <c r="E264" s="106"/>
      <c r="F264" s="106"/>
      <c r="G264" s="106"/>
    </row>
    <row r="265" spans="1:7" x14ac:dyDescent="0.25">
      <c r="A265" s="250"/>
      <c r="B265" s="257"/>
      <c r="C265" s="257"/>
      <c r="D265" s="106"/>
      <c r="E265" s="106"/>
      <c r="F265" s="106"/>
      <c r="G265" s="106"/>
    </row>
    <row r="266" spans="1:7" x14ac:dyDescent="0.25">
      <c r="A266" s="250"/>
      <c r="B266" s="257"/>
      <c r="C266" s="257"/>
      <c r="D266" s="106"/>
      <c r="E266" s="106"/>
      <c r="F266" s="106"/>
      <c r="G266" s="106"/>
    </row>
    <row r="267" spans="1:7" x14ac:dyDescent="0.25">
      <c r="A267" s="250"/>
      <c r="B267" s="257"/>
      <c r="C267" s="257"/>
      <c r="D267" s="106"/>
      <c r="E267" s="106"/>
      <c r="F267" s="106"/>
      <c r="G267" s="106"/>
    </row>
    <row r="268" spans="1:7" x14ac:dyDescent="0.25">
      <c r="A268" s="250"/>
      <c r="B268" s="257"/>
      <c r="C268" s="257"/>
      <c r="D268" s="106"/>
      <c r="E268" s="106"/>
      <c r="F268" s="106"/>
      <c r="G268" s="106"/>
    </row>
    <row r="269" spans="1:7" x14ac:dyDescent="0.25">
      <c r="A269" s="250"/>
      <c r="B269" s="257"/>
      <c r="C269" s="257"/>
      <c r="D269" s="106"/>
      <c r="E269" s="106"/>
      <c r="F269" s="106"/>
      <c r="G269" s="106"/>
    </row>
    <row r="270" spans="1:7" x14ac:dyDescent="0.25">
      <c r="A270" s="250"/>
      <c r="B270" s="257"/>
      <c r="C270" s="257"/>
      <c r="D270" s="106"/>
      <c r="E270" s="106"/>
      <c r="F270" s="106"/>
      <c r="G270" s="106"/>
    </row>
    <row r="271" spans="1:7" x14ac:dyDescent="0.25">
      <c r="A271" s="250"/>
      <c r="B271" s="257"/>
      <c r="C271" s="257"/>
      <c r="D271" s="106"/>
      <c r="E271" s="106"/>
      <c r="F271" s="106"/>
      <c r="G271" s="106"/>
    </row>
    <row r="272" spans="1:7" x14ac:dyDescent="0.25">
      <c r="A272" s="250"/>
      <c r="B272" s="257"/>
      <c r="C272" s="257"/>
      <c r="D272" s="106"/>
      <c r="E272" s="106"/>
      <c r="F272" s="106"/>
      <c r="G272" s="106"/>
    </row>
    <row r="273" spans="1:7" x14ac:dyDescent="0.25">
      <c r="A273" s="250"/>
      <c r="B273" s="257"/>
      <c r="C273" s="257"/>
      <c r="D273" s="106"/>
      <c r="E273" s="106"/>
      <c r="F273" s="106"/>
      <c r="G273" s="106"/>
    </row>
    <row r="274" spans="1:7" x14ac:dyDescent="0.25">
      <c r="A274" s="250"/>
      <c r="B274" s="257"/>
      <c r="C274" s="257"/>
      <c r="D274" s="106"/>
      <c r="E274" s="106"/>
      <c r="F274" s="106"/>
      <c r="G274" s="106"/>
    </row>
    <row r="275" spans="1:7" x14ac:dyDescent="0.25">
      <c r="A275" s="250"/>
      <c r="B275" s="257"/>
      <c r="C275" s="257"/>
      <c r="D275" s="106"/>
      <c r="E275" s="106"/>
      <c r="F275" s="106"/>
      <c r="G275" s="106"/>
    </row>
    <row r="276" spans="1:7" x14ac:dyDescent="0.25">
      <c r="A276" s="250"/>
      <c r="B276" s="257"/>
      <c r="C276" s="257"/>
      <c r="D276" s="106"/>
      <c r="E276" s="106"/>
      <c r="F276" s="106"/>
      <c r="G276" s="106"/>
    </row>
    <row r="277" spans="1:7" x14ac:dyDescent="0.25">
      <c r="A277" s="250"/>
      <c r="B277" s="257"/>
      <c r="C277" s="257"/>
      <c r="D277" s="106"/>
      <c r="E277" s="106"/>
      <c r="F277" s="106"/>
      <c r="G277" s="106"/>
    </row>
    <row r="278" spans="1:7" x14ac:dyDescent="0.25">
      <c r="A278" s="250"/>
      <c r="B278" s="257"/>
      <c r="C278" s="257"/>
      <c r="D278" s="106"/>
      <c r="E278" s="106"/>
      <c r="F278" s="106"/>
      <c r="G278" s="106"/>
    </row>
    <row r="279" spans="1:7" x14ac:dyDescent="0.25">
      <c r="A279" s="250"/>
      <c r="B279" s="257"/>
      <c r="C279" s="257"/>
      <c r="D279" s="106"/>
      <c r="E279" s="106"/>
      <c r="F279" s="106"/>
      <c r="G279" s="106"/>
    </row>
  </sheetData>
  <mergeCells count="39">
    <mergeCell ref="A106:A107"/>
    <mergeCell ref="A108:F108"/>
    <mergeCell ref="A109:F109"/>
    <mergeCell ref="A93:F93"/>
    <mergeCell ref="A94:K94"/>
    <mergeCell ref="A95:A103"/>
    <mergeCell ref="C97:C103"/>
    <mergeCell ref="A104:F104"/>
    <mergeCell ref="A105:K105"/>
    <mergeCell ref="A68:F68"/>
    <mergeCell ref="A69:K69"/>
    <mergeCell ref="A70:A76"/>
    <mergeCell ref="A77:F77"/>
    <mergeCell ref="A78:K78"/>
    <mergeCell ref="A79:A92"/>
    <mergeCell ref="A48:F48"/>
    <mergeCell ref="A49:K49"/>
    <mergeCell ref="A50:A57"/>
    <mergeCell ref="A58:F58"/>
    <mergeCell ref="A59:K59"/>
    <mergeCell ref="A60:A67"/>
    <mergeCell ref="A27:F27"/>
    <mergeCell ref="A28:K28"/>
    <mergeCell ref="A29:A34"/>
    <mergeCell ref="B34:F34"/>
    <mergeCell ref="A35:K35"/>
    <mergeCell ref="A36:A47"/>
    <mergeCell ref="A11:A14"/>
    <mergeCell ref="A15:F15"/>
    <mergeCell ref="A16:K16"/>
    <mergeCell ref="A17:A20"/>
    <mergeCell ref="A21:F21"/>
    <mergeCell ref="A22:K22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2018-04-01T12:37:50Z</dcterms:created>
  <dcterms:modified xsi:type="dcterms:W3CDTF">2018-04-01T12:38:06Z</dcterms:modified>
</cp:coreProperties>
</file>